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9555" windowHeight="850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T32" i="1"/>
  <c r="L32"/>
  <c r="T31"/>
  <c r="L31"/>
  <c r="T30"/>
  <c r="L30"/>
  <c r="T26"/>
  <c r="L26"/>
  <c r="T25"/>
  <c r="L25"/>
  <c r="T24"/>
  <c r="L24"/>
  <c r="T22"/>
  <c r="Q22"/>
  <c r="R22" s="1"/>
  <c r="O22"/>
  <c r="L22"/>
  <c r="I22"/>
  <c r="T21"/>
  <c r="Q21"/>
  <c r="R21" s="1"/>
  <c r="O21"/>
  <c r="L21"/>
  <c r="I21"/>
  <c r="T20"/>
  <c r="Q20"/>
  <c r="R20" s="1"/>
  <c r="O20"/>
  <c r="L20"/>
  <c r="I20"/>
  <c r="T19"/>
  <c r="Q19"/>
  <c r="R19" s="1"/>
  <c r="O19"/>
  <c r="L19"/>
  <c r="I19"/>
  <c r="T18"/>
  <c r="Q18"/>
  <c r="R18" s="1"/>
  <c r="O18"/>
  <c r="L18"/>
  <c r="I18"/>
  <c r="T17"/>
  <c r="Q17"/>
  <c r="R17" s="1"/>
  <c r="O17"/>
  <c r="L17"/>
  <c r="I17"/>
</calcChain>
</file>

<file path=xl/sharedStrings.xml><?xml version="1.0" encoding="utf-8"?>
<sst xmlns="http://schemas.openxmlformats.org/spreadsheetml/2006/main" count="59" uniqueCount="33">
  <si>
    <t>Vánoční cena                      SK Arnold Club OTROKOVICE</t>
  </si>
  <si>
    <t>XXXV. ročník    Vánoční cena Arnold Club</t>
  </si>
  <si>
    <t>silový trojboj      17.12.2016</t>
  </si>
  <si>
    <t>Nový stadion</t>
  </si>
  <si>
    <t>os.váha</t>
  </si>
  <si>
    <t>Koeficient</t>
  </si>
  <si>
    <t>Dřep</t>
  </si>
  <si>
    <t>body</t>
  </si>
  <si>
    <t>Benč</t>
  </si>
  <si>
    <t>Mr.Tah</t>
  </si>
  <si>
    <t>Trojboj</t>
  </si>
  <si>
    <t>pořadí</t>
  </si>
  <si>
    <t xml:space="preserve"> </t>
  </si>
  <si>
    <r>
      <rPr>
        <b/>
        <sz val="11"/>
        <color indexed="14"/>
        <rFont val="Arial CE"/>
        <charset val="238"/>
      </rPr>
      <t xml:space="preserve">WILKSOV   -- </t>
    </r>
    <r>
      <rPr>
        <b/>
        <sz val="11"/>
        <rFont val="Arial CE"/>
        <charset val="238"/>
      </rPr>
      <t xml:space="preserve">  </t>
    </r>
    <r>
      <rPr>
        <b/>
        <sz val="10"/>
        <rFont val="Arial CE"/>
        <charset val="238"/>
      </rPr>
      <t>oficiální bodování</t>
    </r>
  </si>
  <si>
    <t>Nešpor Pavel</t>
  </si>
  <si>
    <t>16</t>
  </si>
  <si>
    <t>35 let</t>
  </si>
  <si>
    <t>Petr Radek</t>
  </si>
  <si>
    <t>44 let</t>
  </si>
  <si>
    <t>Michálek Petr</t>
  </si>
  <si>
    <t>48 let</t>
  </si>
  <si>
    <t>Zimák Jaroslav</t>
  </si>
  <si>
    <t>45 let</t>
  </si>
  <si>
    <t>Zaoral Tomáš</t>
  </si>
  <si>
    <t>40 let</t>
  </si>
  <si>
    <t>Konečný Jaroslav</t>
  </si>
  <si>
    <t>Koňařík Antonín</t>
  </si>
  <si>
    <t>55 let</t>
  </si>
  <si>
    <t>Dostalík Jaroslav st.</t>
  </si>
  <si>
    <t>76 let</t>
  </si>
  <si>
    <t>Urban Jiří</t>
  </si>
  <si>
    <t>61 let</t>
  </si>
  <si>
    <t>Masters nad 50 let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</si>
</sst>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34">
    <font>
      <sz val="11"/>
      <color theme="1"/>
      <name val="Calibri"/>
      <family val="2"/>
      <charset val="238"/>
      <scheme val="minor"/>
    </font>
    <font>
      <sz val="10"/>
      <color indexed="18"/>
      <name val="Arial CE"/>
      <charset val="238"/>
    </font>
    <font>
      <sz val="10"/>
      <name val="Arial CE"/>
      <charset val="238"/>
    </font>
    <font>
      <b/>
      <sz val="20"/>
      <color indexed="12"/>
      <name val="Arial CE"/>
      <charset val="238"/>
    </font>
    <font>
      <b/>
      <u/>
      <sz val="2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8"/>
      <color indexed="10"/>
      <name val="Arial CE"/>
      <family val="2"/>
      <charset val="238"/>
    </font>
    <font>
      <sz val="11"/>
      <color indexed="10"/>
      <name val="Arial CE"/>
      <family val="2"/>
      <charset val="238"/>
    </font>
    <font>
      <sz val="10"/>
      <color indexed="18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11"/>
      <color indexed="18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rgb="FF002060"/>
      <name val="Arial CE"/>
      <charset val="238"/>
    </font>
    <font>
      <b/>
      <sz val="11"/>
      <color indexed="18"/>
      <name val="Arial CE"/>
      <charset val="238"/>
    </font>
    <font>
      <b/>
      <sz val="11"/>
      <color indexed="14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0"/>
      <color rgb="FFCC0099"/>
      <name val="Arial CE"/>
      <charset val="238"/>
    </font>
    <font>
      <b/>
      <sz val="10"/>
      <color rgb="FFFF0000"/>
      <name val="Arial CE"/>
      <charset val="238"/>
    </font>
    <font>
      <sz val="10"/>
      <color rgb="FF666699"/>
      <name val="Arial CE"/>
      <family val="2"/>
      <charset val="238"/>
    </font>
    <font>
      <b/>
      <sz val="10"/>
      <color rgb="FFCC3399"/>
      <name val="Arial CE"/>
      <charset val="238"/>
    </font>
    <font>
      <sz val="11"/>
      <color rgb="FFFF0000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0"/>
      <color theme="7" tint="0.39997558519241921"/>
      <name val="Arial CE"/>
      <charset val="238"/>
    </font>
    <font>
      <b/>
      <sz val="12"/>
      <name val="Arial CE"/>
      <charset val="238"/>
    </font>
    <font>
      <sz val="10"/>
      <color rgb="FF666699"/>
      <name val="Arial CE"/>
      <charset val="238"/>
    </font>
    <font>
      <sz val="11"/>
      <color indexed="22"/>
      <name val="Arial CE"/>
      <family val="2"/>
      <charset val="238"/>
    </font>
    <font>
      <sz val="10"/>
      <color indexed="14"/>
      <name val="Arial CE"/>
      <family val="2"/>
      <charset val="238"/>
    </font>
    <font>
      <sz val="10"/>
      <color rgb="FFCC3399"/>
      <name val="Arial CE"/>
      <family val="2"/>
      <charset val="238"/>
    </font>
    <font>
      <sz val="11"/>
      <color indexed="10"/>
      <name val="Arial CE"/>
      <charset val="238"/>
    </font>
    <font>
      <sz val="10"/>
      <color indexed="54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1" fillId="2" borderId="0" xfId="0" applyFont="1" applyFill="1"/>
    <xf numFmtId="0" fontId="2" fillId="4" borderId="1" xfId="0" applyFont="1" applyFill="1" applyBorder="1"/>
    <xf numFmtId="0" fontId="5" fillId="4" borderId="2" xfId="0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14" fontId="5" fillId="4" borderId="2" xfId="0" applyNumberFormat="1" applyFont="1" applyFill="1" applyBorder="1" applyAlignment="1"/>
    <xf numFmtId="0" fontId="2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/>
    <xf numFmtId="0" fontId="8" fillId="2" borderId="5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right"/>
    </xf>
    <xf numFmtId="0" fontId="14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6" fillId="2" borderId="8" xfId="0" applyFont="1" applyFill="1" applyBorder="1"/>
    <xf numFmtId="0" fontId="0" fillId="2" borderId="8" xfId="0" applyFill="1" applyBorder="1"/>
    <xf numFmtId="0" fontId="17" fillId="2" borderId="5" xfId="0" applyFont="1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/>
    <xf numFmtId="0" fontId="0" fillId="2" borderId="9" xfId="0" applyFill="1" applyBorder="1"/>
    <xf numFmtId="0" fontId="2" fillId="4" borderId="10" xfId="0" applyFont="1" applyFill="1" applyBorder="1" applyAlignment="1">
      <alignment horizontal="center"/>
    </xf>
    <xf numFmtId="0" fontId="19" fillId="4" borderId="11" xfId="0" applyFont="1" applyFill="1" applyBorder="1"/>
    <xf numFmtId="0" fontId="8" fillId="4" borderId="12" xfId="0" applyFont="1" applyFill="1" applyBorder="1"/>
    <xf numFmtId="49" fontId="8" fillId="2" borderId="0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right"/>
    </xf>
    <xf numFmtId="164" fontId="20" fillId="2" borderId="14" xfId="0" applyNumberFormat="1" applyFont="1" applyFill="1" applyBorder="1" applyAlignment="1">
      <alignment horizontal="right"/>
    </xf>
    <xf numFmtId="0" fontId="8" fillId="2" borderId="0" xfId="0" applyFont="1" applyFill="1" applyBorder="1"/>
    <xf numFmtId="2" fontId="19" fillId="2" borderId="13" xfId="0" applyNumberFormat="1" applyFont="1" applyFill="1" applyBorder="1" applyAlignment="1">
      <alignment horizontal="right"/>
    </xf>
    <xf numFmtId="165" fontId="8" fillId="2" borderId="14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2" fontId="19" fillId="2" borderId="15" xfId="0" applyNumberFormat="1" applyFont="1" applyFill="1" applyBorder="1" applyAlignment="1">
      <alignment horizontal="right"/>
    </xf>
    <xf numFmtId="165" fontId="8" fillId="5" borderId="16" xfId="0" applyNumberFormat="1" applyFont="1" applyFill="1" applyBorder="1" applyAlignment="1">
      <alignment horizontal="right"/>
    </xf>
    <xf numFmtId="2" fontId="19" fillId="2" borderId="11" xfId="0" applyNumberFormat="1" applyFont="1" applyFill="1" applyBorder="1" applyAlignment="1"/>
    <xf numFmtId="165" fontId="8" fillId="2" borderId="12" xfId="0" applyNumberFormat="1" applyFont="1" applyFill="1" applyBorder="1" applyAlignment="1"/>
    <xf numFmtId="2" fontId="19" fillId="2" borderId="17" xfId="0" applyNumberFormat="1" applyFont="1" applyFill="1" applyBorder="1" applyAlignment="1">
      <alignment horizontal="center"/>
    </xf>
    <xf numFmtId="165" fontId="21" fillId="6" borderId="18" xfId="0" applyNumberFormat="1" applyFont="1" applyFill="1" applyBorder="1" applyAlignment="1">
      <alignment horizontal="right"/>
    </xf>
    <xf numFmtId="0" fontId="12" fillId="6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5" fillId="4" borderId="11" xfId="0" applyFont="1" applyFill="1" applyBorder="1"/>
    <xf numFmtId="0" fontId="11" fillId="4" borderId="12" xfId="0" applyFont="1" applyFill="1" applyBorder="1"/>
    <xf numFmtId="2" fontId="8" fillId="2" borderId="11" xfId="0" applyNumberFormat="1" applyFont="1" applyFill="1" applyBorder="1" applyAlignment="1">
      <alignment horizontal="right"/>
    </xf>
    <xf numFmtId="164" fontId="23" fillId="2" borderId="12" xfId="0" applyNumberFormat="1" applyFont="1" applyFill="1" applyBorder="1" applyAlignment="1">
      <alignment horizontal="right"/>
    </xf>
    <xf numFmtId="0" fontId="0" fillId="2" borderId="0" xfId="0" applyFill="1" applyBorder="1"/>
    <xf numFmtId="2" fontId="19" fillId="2" borderId="11" xfId="0" applyNumberFormat="1" applyFont="1" applyFill="1" applyBorder="1" applyAlignment="1">
      <alignment horizontal="right"/>
    </xf>
    <xf numFmtId="165" fontId="8" fillId="2" borderId="12" xfId="0" applyNumberFormat="1" applyFont="1" applyFill="1" applyBorder="1" applyAlignment="1">
      <alignment horizontal="right"/>
    </xf>
    <xf numFmtId="2" fontId="19" fillId="2" borderId="17" xfId="0" applyNumberFormat="1" applyFont="1" applyFill="1" applyBorder="1" applyAlignment="1">
      <alignment horizontal="right"/>
    </xf>
    <xf numFmtId="165" fontId="8" fillId="5" borderId="18" xfId="0" applyNumberFormat="1" applyFont="1" applyFill="1" applyBorder="1" applyAlignment="1">
      <alignment horizontal="right"/>
    </xf>
    <xf numFmtId="0" fontId="24" fillId="2" borderId="0" xfId="0" applyFont="1" applyFill="1" applyBorder="1" applyAlignment="1">
      <alignment horizontal="center"/>
    </xf>
    <xf numFmtId="165" fontId="21" fillId="7" borderId="18" xfId="0" applyNumberFormat="1" applyFont="1" applyFill="1" applyBorder="1" applyAlignment="1">
      <alignment horizontal="right"/>
    </xf>
    <xf numFmtId="0" fontId="12" fillId="7" borderId="0" xfId="0" applyFont="1" applyFill="1" applyBorder="1" applyAlignment="1">
      <alignment horizontal="center"/>
    </xf>
    <xf numFmtId="0" fontId="25" fillId="2" borderId="0" xfId="0" applyFont="1" applyFill="1" applyBorder="1"/>
    <xf numFmtId="0" fontId="22" fillId="5" borderId="0" xfId="0" applyFont="1" applyFill="1" applyBorder="1" applyAlignment="1">
      <alignment horizontal="center"/>
    </xf>
    <xf numFmtId="0" fontId="0" fillId="5" borderId="0" xfId="0" applyFill="1"/>
    <xf numFmtId="164" fontId="20" fillId="2" borderId="12" xfId="0" applyNumberFormat="1" applyFont="1" applyFill="1" applyBorder="1" applyAlignment="1">
      <alignment horizontal="right"/>
    </xf>
    <xf numFmtId="165" fontId="26" fillId="5" borderId="18" xfId="0" applyNumberFormat="1" applyFont="1" applyFill="1" applyBorder="1" applyAlignment="1">
      <alignment horizontal="right"/>
    </xf>
    <xf numFmtId="0" fontId="19" fillId="5" borderId="0" xfId="0" applyFont="1" applyFill="1" applyBorder="1" applyAlignment="1">
      <alignment horizontal="center"/>
    </xf>
    <xf numFmtId="0" fontId="0" fillId="4" borderId="12" xfId="0" applyFont="1" applyFill="1" applyBorder="1"/>
    <xf numFmtId="49" fontId="0" fillId="2" borderId="0" xfId="0" applyNumberFormat="1" applyFont="1" applyFill="1" applyBorder="1" applyAlignment="1">
      <alignment horizontal="center"/>
    </xf>
    <xf numFmtId="2" fontId="0" fillId="2" borderId="11" xfId="0" applyNumberFormat="1" applyFont="1" applyFill="1" applyBorder="1" applyAlignment="1">
      <alignment horizontal="right"/>
    </xf>
    <xf numFmtId="0" fontId="27" fillId="2" borderId="0" xfId="0" applyFont="1" applyFill="1" applyBorder="1"/>
    <xf numFmtId="2" fontId="5" fillId="2" borderId="11" xfId="0" applyNumberFormat="1" applyFont="1" applyFill="1" applyBorder="1" applyAlignment="1">
      <alignment horizontal="right"/>
    </xf>
    <xf numFmtId="165" fontId="0" fillId="2" borderId="12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right"/>
    </xf>
    <xf numFmtId="165" fontId="0" fillId="5" borderId="18" xfId="0" applyNumberFormat="1" applyFont="1" applyFill="1" applyBorder="1" applyAlignment="1">
      <alignment horizontal="right"/>
    </xf>
    <xf numFmtId="2" fontId="5" fillId="2" borderId="11" xfId="0" applyNumberFormat="1" applyFont="1" applyFill="1" applyBorder="1" applyAlignment="1"/>
    <xf numFmtId="165" fontId="0" fillId="2" borderId="12" xfId="0" applyNumberFormat="1" applyFont="1" applyFill="1" applyBorder="1" applyAlignment="1"/>
    <xf numFmtId="2" fontId="5" fillId="2" borderId="17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28" fillId="5" borderId="0" xfId="0" applyFont="1" applyFill="1" applyBorder="1" applyAlignment="1">
      <alignment horizontal="center"/>
    </xf>
    <xf numFmtId="165" fontId="20" fillId="5" borderId="18" xfId="0" applyNumberFormat="1" applyFont="1" applyFill="1" applyBorder="1" applyAlignment="1">
      <alignment horizontal="right"/>
    </xf>
    <xf numFmtId="0" fontId="29" fillId="2" borderId="0" xfId="0" applyFont="1" applyFill="1" applyBorder="1" applyAlignment="1">
      <alignment horizontal="center"/>
    </xf>
    <xf numFmtId="165" fontId="30" fillId="2" borderId="18" xfId="0" applyNumberFormat="1" applyFont="1" applyFill="1" applyBorder="1" applyAlignment="1">
      <alignment horizontal="right"/>
    </xf>
    <xf numFmtId="0" fontId="19" fillId="2" borderId="0" xfId="0" applyFont="1" applyFill="1" applyBorder="1" applyAlignment="1">
      <alignment horizontal="center"/>
    </xf>
    <xf numFmtId="0" fontId="5" fillId="3" borderId="11" xfId="0" applyFont="1" applyFill="1" applyBorder="1"/>
    <xf numFmtId="0" fontId="11" fillId="3" borderId="12" xfId="0" applyFont="1" applyFill="1" applyBorder="1"/>
    <xf numFmtId="0" fontId="19" fillId="3" borderId="10" xfId="0" applyFont="1" applyFill="1" applyBorder="1" applyAlignment="1">
      <alignment horizontal="center"/>
    </xf>
    <xf numFmtId="0" fontId="5" fillId="4" borderId="19" xfId="0" applyFont="1" applyFill="1" applyBorder="1"/>
    <xf numFmtId="0" fontId="11" fillId="4" borderId="20" xfId="0" applyFont="1" applyFill="1" applyBorder="1"/>
    <xf numFmtId="2" fontId="8" fillId="2" borderId="19" xfId="0" applyNumberFormat="1" applyFont="1" applyFill="1" applyBorder="1" applyAlignment="1">
      <alignment horizontal="right"/>
    </xf>
    <xf numFmtId="164" fontId="23" fillId="2" borderId="20" xfId="0" applyNumberFormat="1" applyFont="1" applyFill="1" applyBorder="1" applyAlignment="1">
      <alignment horizontal="right"/>
    </xf>
    <xf numFmtId="2" fontId="19" fillId="2" borderId="19" xfId="0" applyNumberFormat="1" applyFont="1" applyFill="1" applyBorder="1" applyAlignment="1">
      <alignment horizontal="right"/>
    </xf>
    <xf numFmtId="165" fontId="8" fillId="2" borderId="20" xfId="0" applyNumberFormat="1" applyFont="1" applyFill="1" applyBorder="1" applyAlignment="1">
      <alignment horizontal="right"/>
    </xf>
    <xf numFmtId="2" fontId="19" fillId="2" borderId="21" xfId="0" applyNumberFormat="1" applyFont="1" applyFill="1" applyBorder="1" applyAlignment="1">
      <alignment horizontal="right"/>
    </xf>
    <xf numFmtId="165" fontId="8" fillId="5" borderId="22" xfId="0" applyNumberFormat="1" applyFont="1" applyFill="1" applyBorder="1" applyAlignment="1">
      <alignment horizontal="right"/>
    </xf>
    <xf numFmtId="2" fontId="19" fillId="2" borderId="19" xfId="0" applyNumberFormat="1" applyFont="1" applyFill="1" applyBorder="1" applyAlignment="1"/>
    <xf numFmtId="165" fontId="8" fillId="2" borderId="20" xfId="0" applyNumberFormat="1" applyFont="1" applyFill="1" applyBorder="1" applyAlignment="1"/>
    <xf numFmtId="2" fontId="19" fillId="2" borderId="21" xfId="0" applyNumberFormat="1" applyFont="1" applyFill="1" applyBorder="1" applyAlignment="1">
      <alignment horizontal="center"/>
    </xf>
    <xf numFmtId="165" fontId="31" fillId="5" borderId="22" xfId="0" applyNumberFormat="1" applyFont="1" applyFill="1" applyBorder="1" applyAlignment="1">
      <alignment horizontal="right"/>
    </xf>
    <xf numFmtId="0" fontId="19" fillId="4" borderId="23" xfId="0" applyFont="1" applyFill="1" applyBorder="1" applyAlignment="1">
      <alignment horizontal="center"/>
    </xf>
    <xf numFmtId="0" fontId="2" fillId="5" borderId="0" xfId="0" applyFont="1" applyFill="1"/>
    <xf numFmtId="0" fontId="1" fillId="5" borderId="0" xfId="0" applyFont="1" applyFill="1"/>
    <xf numFmtId="0" fontId="8" fillId="4" borderId="4" xfId="0" applyFont="1" applyFill="1" applyBorder="1"/>
    <xf numFmtId="0" fontId="19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right"/>
    </xf>
    <xf numFmtId="0" fontId="32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8" fillId="5" borderId="0" xfId="0" applyFont="1" applyFill="1"/>
    <xf numFmtId="0" fontId="17" fillId="2" borderId="24" xfId="0" applyFont="1" applyFill="1" applyBorder="1"/>
    <xf numFmtId="0" fontId="8" fillId="2" borderId="0" xfId="0" applyFont="1" applyFill="1"/>
    <xf numFmtId="165" fontId="11" fillId="2" borderId="0" xfId="0" applyNumberFormat="1" applyFont="1" applyFill="1" applyBorder="1" applyAlignment="1">
      <alignment horizontal="right"/>
    </xf>
    <xf numFmtId="0" fontId="33" fillId="2" borderId="0" xfId="0" applyFont="1" applyFill="1" applyBorder="1" applyAlignment="1">
      <alignment horizontal="center"/>
    </xf>
    <xf numFmtId="0" fontId="5" fillId="4" borderId="13" xfId="0" applyFont="1" applyFill="1" applyBorder="1"/>
    <xf numFmtId="0" fontId="11" fillId="4" borderId="14" xfId="0" applyFont="1" applyFill="1" applyBorder="1"/>
    <xf numFmtId="164" fontId="23" fillId="2" borderId="14" xfId="0" applyNumberFormat="1" applyFont="1" applyFill="1" applyBorder="1" applyAlignment="1">
      <alignment horizontal="right"/>
    </xf>
    <xf numFmtId="165" fontId="8" fillId="2" borderId="14" xfId="0" applyNumberFormat="1" applyFont="1" applyFill="1" applyBorder="1" applyAlignment="1"/>
    <xf numFmtId="2" fontId="19" fillId="2" borderId="13" xfId="0" applyNumberFormat="1" applyFont="1" applyFill="1" applyBorder="1" applyAlignment="1">
      <alignment horizontal="center"/>
    </xf>
    <xf numFmtId="165" fontId="30" fillId="2" borderId="14" xfId="0" applyNumberFormat="1" applyFont="1" applyFill="1" applyBorder="1" applyAlignment="1">
      <alignment horizontal="right"/>
    </xf>
    <xf numFmtId="2" fontId="19" fillId="2" borderId="11" xfId="0" applyNumberFormat="1" applyFont="1" applyFill="1" applyBorder="1" applyAlignment="1">
      <alignment horizontal="center"/>
    </xf>
    <xf numFmtId="165" fontId="30" fillId="2" borderId="12" xfId="0" applyNumberFormat="1" applyFont="1" applyFill="1" applyBorder="1" applyAlignment="1">
      <alignment horizontal="right"/>
    </xf>
    <xf numFmtId="2" fontId="19" fillId="2" borderId="19" xfId="0" applyNumberFormat="1" applyFont="1" applyFill="1" applyBorder="1" applyAlignment="1">
      <alignment horizontal="center"/>
    </xf>
    <xf numFmtId="165" fontId="31" fillId="5" borderId="20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3</xdr:row>
      <xdr:rowOff>9525</xdr:rowOff>
    </xdr:from>
    <xdr:to>
      <xdr:col>8</xdr:col>
      <xdr:colOff>581025</xdr:colOff>
      <xdr:row>9</xdr:row>
      <xdr:rowOff>38100</xdr:rowOff>
    </xdr:to>
    <xdr:pic>
      <xdr:nvPicPr>
        <xdr:cNvPr id="2" name="Picture 1" descr="VC%20pohár%20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76600" y="438150"/>
          <a:ext cx="12573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</xdr:row>
      <xdr:rowOff>76200</xdr:rowOff>
    </xdr:from>
    <xdr:to>
      <xdr:col>21</xdr:col>
      <xdr:colOff>76200</xdr:colOff>
      <xdr:row>11</xdr:row>
      <xdr:rowOff>28575</xdr:rowOff>
    </xdr:to>
    <xdr:pic>
      <xdr:nvPicPr>
        <xdr:cNvPr id="5" name="Picture 1" descr="http://files.arnoldclub.webnode.cz/200014608-86244871db/arnold%20club%20197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96350" y="438150"/>
          <a:ext cx="12096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</xdr:row>
      <xdr:rowOff>76200</xdr:rowOff>
    </xdr:from>
    <xdr:to>
      <xdr:col>2</xdr:col>
      <xdr:colOff>695325</xdr:colOff>
      <xdr:row>11</xdr:row>
      <xdr:rowOff>28575</xdr:rowOff>
    </xdr:to>
    <xdr:pic>
      <xdr:nvPicPr>
        <xdr:cNvPr id="6" name="Picture 1" descr="http://files.arnoldclub.webnode.cz/200014608-86244871db/arnold%20club%20197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438150"/>
          <a:ext cx="12096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119"/>
  <sheetViews>
    <sheetView showGridLines="0" tabSelected="1" workbookViewId="0">
      <selection activeCell="S3" sqref="S3"/>
    </sheetView>
  </sheetViews>
  <sheetFormatPr defaultRowHeight="15"/>
  <cols>
    <col min="1" max="1" width="1.42578125" customWidth="1"/>
    <col min="2" max="2" width="9.140625" style="1"/>
    <col min="3" max="3" width="12.28515625" customWidth="1"/>
    <col min="4" max="4" width="3.42578125" customWidth="1"/>
    <col min="7" max="7" width="2" customWidth="1"/>
    <col min="8" max="8" width="11.28515625" customWidth="1"/>
    <col min="10" max="10" width="3.140625" customWidth="1"/>
    <col min="13" max="13" width="3.42578125" customWidth="1"/>
    <col min="16" max="16" width="3.42578125" customWidth="1"/>
    <col min="18" max="18" width="10.7109375" bestFit="1" customWidth="1"/>
    <col min="19" max="19" width="7" customWidth="1"/>
    <col min="20" max="20" width="0.85546875" customWidth="1"/>
    <col min="21" max="21" width="9.140625" style="2"/>
    <col min="22" max="22" width="2.85546875" customWidth="1"/>
    <col min="257" max="257" width="1.42578125" customWidth="1"/>
    <col min="259" max="259" width="12.28515625" customWidth="1"/>
    <col min="260" max="260" width="3.42578125" customWidth="1"/>
    <col min="263" max="263" width="1.85546875" customWidth="1"/>
    <col min="264" max="264" width="10.7109375" bestFit="1" customWidth="1"/>
    <col min="266" max="266" width="3.140625" customWidth="1"/>
    <col min="269" max="269" width="3.42578125" customWidth="1"/>
    <col min="272" max="272" width="3.42578125" customWidth="1"/>
    <col min="274" max="274" width="10.7109375" bestFit="1" customWidth="1"/>
    <col min="275" max="275" width="7" customWidth="1"/>
    <col min="276" max="276" width="0.85546875" customWidth="1"/>
    <col min="513" max="513" width="1.42578125" customWidth="1"/>
    <col min="515" max="515" width="12.28515625" customWidth="1"/>
    <col min="516" max="516" width="3.42578125" customWidth="1"/>
    <col min="519" max="519" width="1.85546875" customWidth="1"/>
    <col min="520" max="520" width="10.7109375" bestFit="1" customWidth="1"/>
    <col min="522" max="522" width="3.140625" customWidth="1"/>
    <col min="525" max="525" width="3.42578125" customWidth="1"/>
    <col min="528" max="528" width="3.42578125" customWidth="1"/>
    <col min="530" max="530" width="10.7109375" bestFit="1" customWidth="1"/>
    <col min="531" max="531" width="7" customWidth="1"/>
    <col min="532" max="532" width="0.85546875" customWidth="1"/>
    <col min="769" max="769" width="1.42578125" customWidth="1"/>
    <col min="771" max="771" width="12.28515625" customWidth="1"/>
    <col min="772" max="772" width="3.42578125" customWidth="1"/>
    <col min="775" max="775" width="1.85546875" customWidth="1"/>
    <col min="776" max="776" width="10.7109375" bestFit="1" customWidth="1"/>
    <col min="778" max="778" width="3.140625" customWidth="1"/>
    <col min="781" max="781" width="3.42578125" customWidth="1"/>
    <col min="784" max="784" width="3.42578125" customWidth="1"/>
    <col min="786" max="786" width="10.7109375" bestFit="1" customWidth="1"/>
    <col min="787" max="787" width="7" customWidth="1"/>
    <col min="788" max="788" width="0.85546875" customWidth="1"/>
    <col min="1025" max="1025" width="1.42578125" customWidth="1"/>
    <col min="1027" max="1027" width="12.28515625" customWidth="1"/>
    <col min="1028" max="1028" width="3.42578125" customWidth="1"/>
    <col min="1031" max="1031" width="1.85546875" customWidth="1"/>
    <col min="1032" max="1032" width="10.7109375" bestFit="1" customWidth="1"/>
    <col min="1034" max="1034" width="3.140625" customWidth="1"/>
    <col min="1037" max="1037" width="3.42578125" customWidth="1"/>
    <col min="1040" max="1040" width="3.42578125" customWidth="1"/>
    <col min="1042" max="1042" width="10.7109375" bestFit="1" customWidth="1"/>
    <col min="1043" max="1043" width="7" customWidth="1"/>
    <col min="1044" max="1044" width="0.85546875" customWidth="1"/>
    <col min="1281" max="1281" width="1.42578125" customWidth="1"/>
    <col min="1283" max="1283" width="12.28515625" customWidth="1"/>
    <col min="1284" max="1284" width="3.42578125" customWidth="1"/>
    <col min="1287" max="1287" width="1.85546875" customWidth="1"/>
    <col min="1288" max="1288" width="10.7109375" bestFit="1" customWidth="1"/>
    <col min="1290" max="1290" width="3.140625" customWidth="1"/>
    <col min="1293" max="1293" width="3.42578125" customWidth="1"/>
    <col min="1296" max="1296" width="3.42578125" customWidth="1"/>
    <col min="1298" max="1298" width="10.7109375" bestFit="1" customWidth="1"/>
    <col min="1299" max="1299" width="7" customWidth="1"/>
    <col min="1300" max="1300" width="0.85546875" customWidth="1"/>
    <col min="1537" max="1537" width="1.42578125" customWidth="1"/>
    <col min="1539" max="1539" width="12.28515625" customWidth="1"/>
    <col min="1540" max="1540" width="3.42578125" customWidth="1"/>
    <col min="1543" max="1543" width="1.85546875" customWidth="1"/>
    <col min="1544" max="1544" width="10.7109375" bestFit="1" customWidth="1"/>
    <col min="1546" max="1546" width="3.140625" customWidth="1"/>
    <col min="1549" max="1549" width="3.42578125" customWidth="1"/>
    <col min="1552" max="1552" width="3.42578125" customWidth="1"/>
    <col min="1554" max="1554" width="10.7109375" bestFit="1" customWidth="1"/>
    <col min="1555" max="1555" width="7" customWidth="1"/>
    <col min="1556" max="1556" width="0.85546875" customWidth="1"/>
    <col min="1793" max="1793" width="1.42578125" customWidth="1"/>
    <col min="1795" max="1795" width="12.28515625" customWidth="1"/>
    <col min="1796" max="1796" width="3.42578125" customWidth="1"/>
    <col min="1799" max="1799" width="1.85546875" customWidth="1"/>
    <col min="1800" max="1800" width="10.7109375" bestFit="1" customWidth="1"/>
    <col min="1802" max="1802" width="3.140625" customWidth="1"/>
    <col min="1805" max="1805" width="3.42578125" customWidth="1"/>
    <col min="1808" max="1808" width="3.42578125" customWidth="1"/>
    <col min="1810" max="1810" width="10.7109375" bestFit="1" customWidth="1"/>
    <col min="1811" max="1811" width="7" customWidth="1"/>
    <col min="1812" max="1812" width="0.85546875" customWidth="1"/>
    <col min="2049" max="2049" width="1.42578125" customWidth="1"/>
    <col min="2051" max="2051" width="12.28515625" customWidth="1"/>
    <col min="2052" max="2052" width="3.42578125" customWidth="1"/>
    <col min="2055" max="2055" width="1.85546875" customWidth="1"/>
    <col min="2056" max="2056" width="10.7109375" bestFit="1" customWidth="1"/>
    <col min="2058" max="2058" width="3.140625" customWidth="1"/>
    <col min="2061" max="2061" width="3.42578125" customWidth="1"/>
    <col min="2064" max="2064" width="3.42578125" customWidth="1"/>
    <col min="2066" max="2066" width="10.7109375" bestFit="1" customWidth="1"/>
    <col min="2067" max="2067" width="7" customWidth="1"/>
    <col min="2068" max="2068" width="0.85546875" customWidth="1"/>
    <col min="2305" max="2305" width="1.42578125" customWidth="1"/>
    <col min="2307" max="2307" width="12.28515625" customWidth="1"/>
    <col min="2308" max="2308" width="3.42578125" customWidth="1"/>
    <col min="2311" max="2311" width="1.85546875" customWidth="1"/>
    <col min="2312" max="2312" width="10.7109375" bestFit="1" customWidth="1"/>
    <col min="2314" max="2314" width="3.140625" customWidth="1"/>
    <col min="2317" max="2317" width="3.42578125" customWidth="1"/>
    <col min="2320" max="2320" width="3.42578125" customWidth="1"/>
    <col min="2322" max="2322" width="10.7109375" bestFit="1" customWidth="1"/>
    <col min="2323" max="2323" width="7" customWidth="1"/>
    <col min="2324" max="2324" width="0.85546875" customWidth="1"/>
    <col min="2561" max="2561" width="1.42578125" customWidth="1"/>
    <col min="2563" max="2563" width="12.28515625" customWidth="1"/>
    <col min="2564" max="2564" width="3.42578125" customWidth="1"/>
    <col min="2567" max="2567" width="1.85546875" customWidth="1"/>
    <col min="2568" max="2568" width="10.7109375" bestFit="1" customWidth="1"/>
    <col min="2570" max="2570" width="3.140625" customWidth="1"/>
    <col min="2573" max="2573" width="3.42578125" customWidth="1"/>
    <col min="2576" max="2576" width="3.42578125" customWidth="1"/>
    <col min="2578" max="2578" width="10.7109375" bestFit="1" customWidth="1"/>
    <col min="2579" max="2579" width="7" customWidth="1"/>
    <col min="2580" max="2580" width="0.85546875" customWidth="1"/>
    <col min="2817" max="2817" width="1.42578125" customWidth="1"/>
    <col min="2819" max="2819" width="12.28515625" customWidth="1"/>
    <col min="2820" max="2820" width="3.42578125" customWidth="1"/>
    <col min="2823" max="2823" width="1.85546875" customWidth="1"/>
    <col min="2824" max="2824" width="10.7109375" bestFit="1" customWidth="1"/>
    <col min="2826" max="2826" width="3.140625" customWidth="1"/>
    <col min="2829" max="2829" width="3.42578125" customWidth="1"/>
    <col min="2832" max="2832" width="3.42578125" customWidth="1"/>
    <col min="2834" max="2834" width="10.7109375" bestFit="1" customWidth="1"/>
    <col min="2835" max="2835" width="7" customWidth="1"/>
    <col min="2836" max="2836" width="0.85546875" customWidth="1"/>
    <col min="3073" max="3073" width="1.42578125" customWidth="1"/>
    <col min="3075" max="3075" width="12.28515625" customWidth="1"/>
    <col min="3076" max="3076" width="3.42578125" customWidth="1"/>
    <col min="3079" max="3079" width="1.85546875" customWidth="1"/>
    <col min="3080" max="3080" width="10.7109375" bestFit="1" customWidth="1"/>
    <col min="3082" max="3082" width="3.140625" customWidth="1"/>
    <col min="3085" max="3085" width="3.42578125" customWidth="1"/>
    <col min="3088" max="3088" width="3.42578125" customWidth="1"/>
    <col min="3090" max="3090" width="10.7109375" bestFit="1" customWidth="1"/>
    <col min="3091" max="3091" width="7" customWidth="1"/>
    <col min="3092" max="3092" width="0.85546875" customWidth="1"/>
    <col min="3329" max="3329" width="1.42578125" customWidth="1"/>
    <col min="3331" max="3331" width="12.28515625" customWidth="1"/>
    <col min="3332" max="3332" width="3.42578125" customWidth="1"/>
    <col min="3335" max="3335" width="1.85546875" customWidth="1"/>
    <col min="3336" max="3336" width="10.7109375" bestFit="1" customWidth="1"/>
    <col min="3338" max="3338" width="3.140625" customWidth="1"/>
    <col min="3341" max="3341" width="3.42578125" customWidth="1"/>
    <col min="3344" max="3344" width="3.42578125" customWidth="1"/>
    <col min="3346" max="3346" width="10.7109375" bestFit="1" customWidth="1"/>
    <col min="3347" max="3347" width="7" customWidth="1"/>
    <col min="3348" max="3348" width="0.85546875" customWidth="1"/>
    <col min="3585" max="3585" width="1.42578125" customWidth="1"/>
    <col min="3587" max="3587" width="12.28515625" customWidth="1"/>
    <col min="3588" max="3588" width="3.42578125" customWidth="1"/>
    <col min="3591" max="3591" width="1.85546875" customWidth="1"/>
    <col min="3592" max="3592" width="10.7109375" bestFit="1" customWidth="1"/>
    <col min="3594" max="3594" width="3.140625" customWidth="1"/>
    <col min="3597" max="3597" width="3.42578125" customWidth="1"/>
    <col min="3600" max="3600" width="3.42578125" customWidth="1"/>
    <col min="3602" max="3602" width="10.7109375" bestFit="1" customWidth="1"/>
    <col min="3603" max="3603" width="7" customWidth="1"/>
    <col min="3604" max="3604" width="0.85546875" customWidth="1"/>
    <col min="3841" max="3841" width="1.42578125" customWidth="1"/>
    <col min="3843" max="3843" width="12.28515625" customWidth="1"/>
    <col min="3844" max="3844" width="3.42578125" customWidth="1"/>
    <col min="3847" max="3847" width="1.85546875" customWidth="1"/>
    <col min="3848" max="3848" width="10.7109375" bestFit="1" customWidth="1"/>
    <col min="3850" max="3850" width="3.140625" customWidth="1"/>
    <col min="3853" max="3853" width="3.42578125" customWidth="1"/>
    <col min="3856" max="3856" width="3.42578125" customWidth="1"/>
    <col min="3858" max="3858" width="10.7109375" bestFit="1" customWidth="1"/>
    <col min="3859" max="3859" width="7" customWidth="1"/>
    <col min="3860" max="3860" width="0.85546875" customWidth="1"/>
    <col min="4097" max="4097" width="1.42578125" customWidth="1"/>
    <col min="4099" max="4099" width="12.28515625" customWidth="1"/>
    <col min="4100" max="4100" width="3.42578125" customWidth="1"/>
    <col min="4103" max="4103" width="1.85546875" customWidth="1"/>
    <col min="4104" max="4104" width="10.7109375" bestFit="1" customWidth="1"/>
    <col min="4106" max="4106" width="3.140625" customWidth="1"/>
    <col min="4109" max="4109" width="3.42578125" customWidth="1"/>
    <col min="4112" max="4112" width="3.42578125" customWidth="1"/>
    <col min="4114" max="4114" width="10.7109375" bestFit="1" customWidth="1"/>
    <col min="4115" max="4115" width="7" customWidth="1"/>
    <col min="4116" max="4116" width="0.85546875" customWidth="1"/>
    <col min="4353" max="4353" width="1.42578125" customWidth="1"/>
    <col min="4355" max="4355" width="12.28515625" customWidth="1"/>
    <col min="4356" max="4356" width="3.42578125" customWidth="1"/>
    <col min="4359" max="4359" width="1.85546875" customWidth="1"/>
    <col min="4360" max="4360" width="10.7109375" bestFit="1" customWidth="1"/>
    <col min="4362" max="4362" width="3.140625" customWidth="1"/>
    <col min="4365" max="4365" width="3.42578125" customWidth="1"/>
    <col min="4368" max="4368" width="3.42578125" customWidth="1"/>
    <col min="4370" max="4370" width="10.7109375" bestFit="1" customWidth="1"/>
    <col min="4371" max="4371" width="7" customWidth="1"/>
    <col min="4372" max="4372" width="0.85546875" customWidth="1"/>
    <col min="4609" max="4609" width="1.42578125" customWidth="1"/>
    <col min="4611" max="4611" width="12.28515625" customWidth="1"/>
    <col min="4612" max="4612" width="3.42578125" customWidth="1"/>
    <col min="4615" max="4615" width="1.85546875" customWidth="1"/>
    <col min="4616" max="4616" width="10.7109375" bestFit="1" customWidth="1"/>
    <col min="4618" max="4618" width="3.140625" customWidth="1"/>
    <col min="4621" max="4621" width="3.42578125" customWidth="1"/>
    <col min="4624" max="4624" width="3.42578125" customWidth="1"/>
    <col min="4626" max="4626" width="10.7109375" bestFit="1" customWidth="1"/>
    <col min="4627" max="4627" width="7" customWidth="1"/>
    <col min="4628" max="4628" width="0.85546875" customWidth="1"/>
    <col min="4865" max="4865" width="1.42578125" customWidth="1"/>
    <col min="4867" max="4867" width="12.28515625" customWidth="1"/>
    <col min="4868" max="4868" width="3.42578125" customWidth="1"/>
    <col min="4871" max="4871" width="1.85546875" customWidth="1"/>
    <col min="4872" max="4872" width="10.7109375" bestFit="1" customWidth="1"/>
    <col min="4874" max="4874" width="3.140625" customWidth="1"/>
    <col min="4877" max="4877" width="3.42578125" customWidth="1"/>
    <col min="4880" max="4880" width="3.42578125" customWidth="1"/>
    <col min="4882" max="4882" width="10.7109375" bestFit="1" customWidth="1"/>
    <col min="4883" max="4883" width="7" customWidth="1"/>
    <col min="4884" max="4884" width="0.85546875" customWidth="1"/>
    <col min="5121" max="5121" width="1.42578125" customWidth="1"/>
    <col min="5123" max="5123" width="12.28515625" customWidth="1"/>
    <col min="5124" max="5124" width="3.42578125" customWidth="1"/>
    <col min="5127" max="5127" width="1.85546875" customWidth="1"/>
    <col min="5128" max="5128" width="10.7109375" bestFit="1" customWidth="1"/>
    <col min="5130" max="5130" width="3.140625" customWidth="1"/>
    <col min="5133" max="5133" width="3.42578125" customWidth="1"/>
    <col min="5136" max="5136" width="3.42578125" customWidth="1"/>
    <col min="5138" max="5138" width="10.7109375" bestFit="1" customWidth="1"/>
    <col min="5139" max="5139" width="7" customWidth="1"/>
    <col min="5140" max="5140" width="0.85546875" customWidth="1"/>
    <col min="5377" max="5377" width="1.42578125" customWidth="1"/>
    <col min="5379" max="5379" width="12.28515625" customWidth="1"/>
    <col min="5380" max="5380" width="3.42578125" customWidth="1"/>
    <col min="5383" max="5383" width="1.85546875" customWidth="1"/>
    <col min="5384" max="5384" width="10.7109375" bestFit="1" customWidth="1"/>
    <col min="5386" max="5386" width="3.140625" customWidth="1"/>
    <col min="5389" max="5389" width="3.42578125" customWidth="1"/>
    <col min="5392" max="5392" width="3.42578125" customWidth="1"/>
    <col min="5394" max="5394" width="10.7109375" bestFit="1" customWidth="1"/>
    <col min="5395" max="5395" width="7" customWidth="1"/>
    <col min="5396" max="5396" width="0.85546875" customWidth="1"/>
    <col min="5633" max="5633" width="1.42578125" customWidth="1"/>
    <col min="5635" max="5635" width="12.28515625" customWidth="1"/>
    <col min="5636" max="5636" width="3.42578125" customWidth="1"/>
    <col min="5639" max="5639" width="1.85546875" customWidth="1"/>
    <col min="5640" max="5640" width="10.7109375" bestFit="1" customWidth="1"/>
    <col min="5642" max="5642" width="3.140625" customWidth="1"/>
    <col min="5645" max="5645" width="3.42578125" customWidth="1"/>
    <col min="5648" max="5648" width="3.42578125" customWidth="1"/>
    <col min="5650" max="5650" width="10.7109375" bestFit="1" customWidth="1"/>
    <col min="5651" max="5651" width="7" customWidth="1"/>
    <col min="5652" max="5652" width="0.85546875" customWidth="1"/>
    <col min="5889" max="5889" width="1.42578125" customWidth="1"/>
    <col min="5891" max="5891" width="12.28515625" customWidth="1"/>
    <col min="5892" max="5892" width="3.42578125" customWidth="1"/>
    <col min="5895" max="5895" width="1.85546875" customWidth="1"/>
    <col min="5896" max="5896" width="10.7109375" bestFit="1" customWidth="1"/>
    <col min="5898" max="5898" width="3.140625" customWidth="1"/>
    <col min="5901" max="5901" width="3.42578125" customWidth="1"/>
    <col min="5904" max="5904" width="3.42578125" customWidth="1"/>
    <col min="5906" max="5906" width="10.7109375" bestFit="1" customWidth="1"/>
    <col min="5907" max="5907" width="7" customWidth="1"/>
    <col min="5908" max="5908" width="0.85546875" customWidth="1"/>
    <col min="6145" max="6145" width="1.42578125" customWidth="1"/>
    <col min="6147" max="6147" width="12.28515625" customWidth="1"/>
    <col min="6148" max="6148" width="3.42578125" customWidth="1"/>
    <col min="6151" max="6151" width="1.85546875" customWidth="1"/>
    <col min="6152" max="6152" width="10.7109375" bestFit="1" customWidth="1"/>
    <col min="6154" max="6154" width="3.140625" customWidth="1"/>
    <col min="6157" max="6157" width="3.42578125" customWidth="1"/>
    <col min="6160" max="6160" width="3.42578125" customWidth="1"/>
    <col min="6162" max="6162" width="10.7109375" bestFit="1" customWidth="1"/>
    <col min="6163" max="6163" width="7" customWidth="1"/>
    <col min="6164" max="6164" width="0.85546875" customWidth="1"/>
    <col min="6401" max="6401" width="1.42578125" customWidth="1"/>
    <col min="6403" max="6403" width="12.28515625" customWidth="1"/>
    <col min="6404" max="6404" width="3.42578125" customWidth="1"/>
    <col min="6407" max="6407" width="1.85546875" customWidth="1"/>
    <col min="6408" max="6408" width="10.7109375" bestFit="1" customWidth="1"/>
    <col min="6410" max="6410" width="3.140625" customWidth="1"/>
    <col min="6413" max="6413" width="3.42578125" customWidth="1"/>
    <col min="6416" max="6416" width="3.42578125" customWidth="1"/>
    <col min="6418" max="6418" width="10.7109375" bestFit="1" customWidth="1"/>
    <col min="6419" max="6419" width="7" customWidth="1"/>
    <col min="6420" max="6420" width="0.85546875" customWidth="1"/>
    <col min="6657" max="6657" width="1.42578125" customWidth="1"/>
    <col min="6659" max="6659" width="12.28515625" customWidth="1"/>
    <col min="6660" max="6660" width="3.42578125" customWidth="1"/>
    <col min="6663" max="6663" width="1.85546875" customWidth="1"/>
    <col min="6664" max="6664" width="10.7109375" bestFit="1" customWidth="1"/>
    <col min="6666" max="6666" width="3.140625" customWidth="1"/>
    <col min="6669" max="6669" width="3.42578125" customWidth="1"/>
    <col min="6672" max="6672" width="3.42578125" customWidth="1"/>
    <col min="6674" max="6674" width="10.7109375" bestFit="1" customWidth="1"/>
    <col min="6675" max="6675" width="7" customWidth="1"/>
    <col min="6676" max="6676" width="0.85546875" customWidth="1"/>
    <col min="6913" max="6913" width="1.42578125" customWidth="1"/>
    <col min="6915" max="6915" width="12.28515625" customWidth="1"/>
    <col min="6916" max="6916" width="3.42578125" customWidth="1"/>
    <col min="6919" max="6919" width="1.85546875" customWidth="1"/>
    <col min="6920" max="6920" width="10.7109375" bestFit="1" customWidth="1"/>
    <col min="6922" max="6922" width="3.140625" customWidth="1"/>
    <col min="6925" max="6925" width="3.42578125" customWidth="1"/>
    <col min="6928" max="6928" width="3.42578125" customWidth="1"/>
    <col min="6930" max="6930" width="10.7109375" bestFit="1" customWidth="1"/>
    <col min="6931" max="6931" width="7" customWidth="1"/>
    <col min="6932" max="6932" width="0.85546875" customWidth="1"/>
    <col min="7169" max="7169" width="1.42578125" customWidth="1"/>
    <col min="7171" max="7171" width="12.28515625" customWidth="1"/>
    <col min="7172" max="7172" width="3.42578125" customWidth="1"/>
    <col min="7175" max="7175" width="1.85546875" customWidth="1"/>
    <col min="7176" max="7176" width="10.7109375" bestFit="1" customWidth="1"/>
    <col min="7178" max="7178" width="3.140625" customWidth="1"/>
    <col min="7181" max="7181" width="3.42578125" customWidth="1"/>
    <col min="7184" max="7184" width="3.42578125" customWidth="1"/>
    <col min="7186" max="7186" width="10.7109375" bestFit="1" customWidth="1"/>
    <col min="7187" max="7187" width="7" customWidth="1"/>
    <col min="7188" max="7188" width="0.85546875" customWidth="1"/>
    <col min="7425" max="7425" width="1.42578125" customWidth="1"/>
    <col min="7427" max="7427" width="12.28515625" customWidth="1"/>
    <col min="7428" max="7428" width="3.42578125" customWidth="1"/>
    <col min="7431" max="7431" width="1.85546875" customWidth="1"/>
    <col min="7432" max="7432" width="10.7109375" bestFit="1" customWidth="1"/>
    <col min="7434" max="7434" width="3.140625" customWidth="1"/>
    <col min="7437" max="7437" width="3.42578125" customWidth="1"/>
    <col min="7440" max="7440" width="3.42578125" customWidth="1"/>
    <col min="7442" max="7442" width="10.7109375" bestFit="1" customWidth="1"/>
    <col min="7443" max="7443" width="7" customWidth="1"/>
    <col min="7444" max="7444" width="0.85546875" customWidth="1"/>
    <col min="7681" max="7681" width="1.42578125" customWidth="1"/>
    <col min="7683" max="7683" width="12.28515625" customWidth="1"/>
    <col min="7684" max="7684" width="3.42578125" customWidth="1"/>
    <col min="7687" max="7687" width="1.85546875" customWidth="1"/>
    <col min="7688" max="7688" width="10.7109375" bestFit="1" customWidth="1"/>
    <col min="7690" max="7690" width="3.140625" customWidth="1"/>
    <col min="7693" max="7693" width="3.42578125" customWidth="1"/>
    <col min="7696" max="7696" width="3.42578125" customWidth="1"/>
    <col min="7698" max="7698" width="10.7109375" bestFit="1" customWidth="1"/>
    <col min="7699" max="7699" width="7" customWidth="1"/>
    <col min="7700" max="7700" width="0.85546875" customWidth="1"/>
    <col min="7937" max="7937" width="1.42578125" customWidth="1"/>
    <col min="7939" max="7939" width="12.28515625" customWidth="1"/>
    <col min="7940" max="7940" width="3.42578125" customWidth="1"/>
    <col min="7943" max="7943" width="1.85546875" customWidth="1"/>
    <col min="7944" max="7944" width="10.7109375" bestFit="1" customWidth="1"/>
    <col min="7946" max="7946" width="3.140625" customWidth="1"/>
    <col min="7949" max="7949" width="3.42578125" customWidth="1"/>
    <col min="7952" max="7952" width="3.42578125" customWidth="1"/>
    <col min="7954" max="7954" width="10.7109375" bestFit="1" customWidth="1"/>
    <col min="7955" max="7955" width="7" customWidth="1"/>
    <col min="7956" max="7956" width="0.85546875" customWidth="1"/>
    <col min="8193" max="8193" width="1.42578125" customWidth="1"/>
    <col min="8195" max="8195" width="12.28515625" customWidth="1"/>
    <col min="8196" max="8196" width="3.42578125" customWidth="1"/>
    <col min="8199" max="8199" width="1.85546875" customWidth="1"/>
    <col min="8200" max="8200" width="10.7109375" bestFit="1" customWidth="1"/>
    <col min="8202" max="8202" width="3.140625" customWidth="1"/>
    <col min="8205" max="8205" width="3.42578125" customWidth="1"/>
    <col min="8208" max="8208" width="3.42578125" customWidth="1"/>
    <col min="8210" max="8210" width="10.7109375" bestFit="1" customWidth="1"/>
    <col min="8211" max="8211" width="7" customWidth="1"/>
    <col min="8212" max="8212" width="0.85546875" customWidth="1"/>
    <col min="8449" max="8449" width="1.42578125" customWidth="1"/>
    <col min="8451" max="8451" width="12.28515625" customWidth="1"/>
    <col min="8452" max="8452" width="3.42578125" customWidth="1"/>
    <col min="8455" max="8455" width="1.85546875" customWidth="1"/>
    <col min="8456" max="8456" width="10.7109375" bestFit="1" customWidth="1"/>
    <col min="8458" max="8458" width="3.140625" customWidth="1"/>
    <col min="8461" max="8461" width="3.42578125" customWidth="1"/>
    <col min="8464" max="8464" width="3.42578125" customWidth="1"/>
    <col min="8466" max="8466" width="10.7109375" bestFit="1" customWidth="1"/>
    <col min="8467" max="8467" width="7" customWidth="1"/>
    <col min="8468" max="8468" width="0.85546875" customWidth="1"/>
    <col min="8705" max="8705" width="1.42578125" customWidth="1"/>
    <col min="8707" max="8707" width="12.28515625" customWidth="1"/>
    <col min="8708" max="8708" width="3.42578125" customWidth="1"/>
    <col min="8711" max="8711" width="1.85546875" customWidth="1"/>
    <col min="8712" max="8712" width="10.7109375" bestFit="1" customWidth="1"/>
    <col min="8714" max="8714" width="3.140625" customWidth="1"/>
    <col min="8717" max="8717" width="3.42578125" customWidth="1"/>
    <col min="8720" max="8720" width="3.42578125" customWidth="1"/>
    <col min="8722" max="8722" width="10.7109375" bestFit="1" customWidth="1"/>
    <col min="8723" max="8723" width="7" customWidth="1"/>
    <col min="8724" max="8724" width="0.85546875" customWidth="1"/>
    <col min="8961" max="8961" width="1.42578125" customWidth="1"/>
    <col min="8963" max="8963" width="12.28515625" customWidth="1"/>
    <col min="8964" max="8964" width="3.42578125" customWidth="1"/>
    <col min="8967" max="8967" width="1.85546875" customWidth="1"/>
    <col min="8968" max="8968" width="10.7109375" bestFit="1" customWidth="1"/>
    <col min="8970" max="8970" width="3.140625" customWidth="1"/>
    <col min="8973" max="8973" width="3.42578125" customWidth="1"/>
    <col min="8976" max="8976" width="3.42578125" customWidth="1"/>
    <col min="8978" max="8978" width="10.7109375" bestFit="1" customWidth="1"/>
    <col min="8979" max="8979" width="7" customWidth="1"/>
    <col min="8980" max="8980" width="0.85546875" customWidth="1"/>
    <col min="9217" max="9217" width="1.42578125" customWidth="1"/>
    <col min="9219" max="9219" width="12.28515625" customWidth="1"/>
    <col min="9220" max="9220" width="3.42578125" customWidth="1"/>
    <col min="9223" max="9223" width="1.85546875" customWidth="1"/>
    <col min="9224" max="9224" width="10.7109375" bestFit="1" customWidth="1"/>
    <col min="9226" max="9226" width="3.140625" customWidth="1"/>
    <col min="9229" max="9229" width="3.42578125" customWidth="1"/>
    <col min="9232" max="9232" width="3.42578125" customWidth="1"/>
    <col min="9234" max="9234" width="10.7109375" bestFit="1" customWidth="1"/>
    <col min="9235" max="9235" width="7" customWidth="1"/>
    <col min="9236" max="9236" width="0.85546875" customWidth="1"/>
    <col min="9473" max="9473" width="1.42578125" customWidth="1"/>
    <col min="9475" max="9475" width="12.28515625" customWidth="1"/>
    <col min="9476" max="9476" width="3.42578125" customWidth="1"/>
    <col min="9479" max="9479" width="1.85546875" customWidth="1"/>
    <col min="9480" max="9480" width="10.7109375" bestFit="1" customWidth="1"/>
    <col min="9482" max="9482" width="3.140625" customWidth="1"/>
    <col min="9485" max="9485" width="3.42578125" customWidth="1"/>
    <col min="9488" max="9488" width="3.42578125" customWidth="1"/>
    <col min="9490" max="9490" width="10.7109375" bestFit="1" customWidth="1"/>
    <col min="9491" max="9491" width="7" customWidth="1"/>
    <col min="9492" max="9492" width="0.85546875" customWidth="1"/>
    <col min="9729" max="9729" width="1.42578125" customWidth="1"/>
    <col min="9731" max="9731" width="12.28515625" customWidth="1"/>
    <col min="9732" max="9732" width="3.42578125" customWidth="1"/>
    <col min="9735" max="9735" width="1.85546875" customWidth="1"/>
    <col min="9736" max="9736" width="10.7109375" bestFit="1" customWidth="1"/>
    <col min="9738" max="9738" width="3.140625" customWidth="1"/>
    <col min="9741" max="9741" width="3.42578125" customWidth="1"/>
    <col min="9744" max="9744" width="3.42578125" customWidth="1"/>
    <col min="9746" max="9746" width="10.7109375" bestFit="1" customWidth="1"/>
    <col min="9747" max="9747" width="7" customWidth="1"/>
    <col min="9748" max="9748" width="0.85546875" customWidth="1"/>
    <col min="9985" max="9985" width="1.42578125" customWidth="1"/>
    <col min="9987" max="9987" width="12.28515625" customWidth="1"/>
    <col min="9988" max="9988" width="3.42578125" customWidth="1"/>
    <col min="9991" max="9991" width="1.85546875" customWidth="1"/>
    <col min="9992" max="9992" width="10.7109375" bestFit="1" customWidth="1"/>
    <col min="9994" max="9994" width="3.140625" customWidth="1"/>
    <col min="9997" max="9997" width="3.42578125" customWidth="1"/>
    <col min="10000" max="10000" width="3.42578125" customWidth="1"/>
    <col min="10002" max="10002" width="10.7109375" bestFit="1" customWidth="1"/>
    <col min="10003" max="10003" width="7" customWidth="1"/>
    <col min="10004" max="10004" width="0.85546875" customWidth="1"/>
    <col min="10241" max="10241" width="1.42578125" customWidth="1"/>
    <col min="10243" max="10243" width="12.28515625" customWidth="1"/>
    <col min="10244" max="10244" width="3.42578125" customWidth="1"/>
    <col min="10247" max="10247" width="1.85546875" customWidth="1"/>
    <col min="10248" max="10248" width="10.7109375" bestFit="1" customWidth="1"/>
    <col min="10250" max="10250" width="3.140625" customWidth="1"/>
    <col min="10253" max="10253" width="3.42578125" customWidth="1"/>
    <col min="10256" max="10256" width="3.42578125" customWidth="1"/>
    <col min="10258" max="10258" width="10.7109375" bestFit="1" customWidth="1"/>
    <col min="10259" max="10259" width="7" customWidth="1"/>
    <col min="10260" max="10260" width="0.85546875" customWidth="1"/>
    <col min="10497" max="10497" width="1.42578125" customWidth="1"/>
    <col min="10499" max="10499" width="12.28515625" customWidth="1"/>
    <col min="10500" max="10500" width="3.42578125" customWidth="1"/>
    <col min="10503" max="10503" width="1.85546875" customWidth="1"/>
    <col min="10504" max="10504" width="10.7109375" bestFit="1" customWidth="1"/>
    <col min="10506" max="10506" width="3.140625" customWidth="1"/>
    <col min="10509" max="10509" width="3.42578125" customWidth="1"/>
    <col min="10512" max="10512" width="3.42578125" customWidth="1"/>
    <col min="10514" max="10514" width="10.7109375" bestFit="1" customWidth="1"/>
    <col min="10515" max="10515" width="7" customWidth="1"/>
    <col min="10516" max="10516" width="0.85546875" customWidth="1"/>
    <col min="10753" max="10753" width="1.42578125" customWidth="1"/>
    <col min="10755" max="10755" width="12.28515625" customWidth="1"/>
    <col min="10756" max="10756" width="3.42578125" customWidth="1"/>
    <col min="10759" max="10759" width="1.85546875" customWidth="1"/>
    <col min="10760" max="10760" width="10.7109375" bestFit="1" customWidth="1"/>
    <col min="10762" max="10762" width="3.140625" customWidth="1"/>
    <col min="10765" max="10765" width="3.42578125" customWidth="1"/>
    <col min="10768" max="10768" width="3.42578125" customWidth="1"/>
    <col min="10770" max="10770" width="10.7109375" bestFit="1" customWidth="1"/>
    <col min="10771" max="10771" width="7" customWidth="1"/>
    <col min="10772" max="10772" width="0.85546875" customWidth="1"/>
    <col min="11009" max="11009" width="1.42578125" customWidth="1"/>
    <col min="11011" max="11011" width="12.28515625" customWidth="1"/>
    <col min="11012" max="11012" width="3.42578125" customWidth="1"/>
    <col min="11015" max="11015" width="1.85546875" customWidth="1"/>
    <col min="11016" max="11016" width="10.7109375" bestFit="1" customWidth="1"/>
    <col min="11018" max="11018" width="3.140625" customWidth="1"/>
    <col min="11021" max="11021" width="3.42578125" customWidth="1"/>
    <col min="11024" max="11024" width="3.42578125" customWidth="1"/>
    <col min="11026" max="11026" width="10.7109375" bestFit="1" customWidth="1"/>
    <col min="11027" max="11027" width="7" customWidth="1"/>
    <col min="11028" max="11028" width="0.85546875" customWidth="1"/>
    <col min="11265" max="11265" width="1.42578125" customWidth="1"/>
    <col min="11267" max="11267" width="12.28515625" customWidth="1"/>
    <col min="11268" max="11268" width="3.42578125" customWidth="1"/>
    <col min="11271" max="11271" width="1.85546875" customWidth="1"/>
    <col min="11272" max="11272" width="10.7109375" bestFit="1" customWidth="1"/>
    <col min="11274" max="11274" width="3.140625" customWidth="1"/>
    <col min="11277" max="11277" width="3.42578125" customWidth="1"/>
    <col min="11280" max="11280" width="3.42578125" customWidth="1"/>
    <col min="11282" max="11282" width="10.7109375" bestFit="1" customWidth="1"/>
    <col min="11283" max="11283" width="7" customWidth="1"/>
    <col min="11284" max="11284" width="0.85546875" customWidth="1"/>
    <col min="11521" max="11521" width="1.42578125" customWidth="1"/>
    <col min="11523" max="11523" width="12.28515625" customWidth="1"/>
    <col min="11524" max="11524" width="3.42578125" customWidth="1"/>
    <col min="11527" max="11527" width="1.85546875" customWidth="1"/>
    <col min="11528" max="11528" width="10.7109375" bestFit="1" customWidth="1"/>
    <col min="11530" max="11530" width="3.140625" customWidth="1"/>
    <col min="11533" max="11533" width="3.42578125" customWidth="1"/>
    <col min="11536" max="11536" width="3.42578125" customWidth="1"/>
    <col min="11538" max="11538" width="10.7109375" bestFit="1" customWidth="1"/>
    <col min="11539" max="11539" width="7" customWidth="1"/>
    <col min="11540" max="11540" width="0.85546875" customWidth="1"/>
    <col min="11777" max="11777" width="1.42578125" customWidth="1"/>
    <col min="11779" max="11779" width="12.28515625" customWidth="1"/>
    <col min="11780" max="11780" width="3.42578125" customWidth="1"/>
    <col min="11783" max="11783" width="1.85546875" customWidth="1"/>
    <col min="11784" max="11784" width="10.7109375" bestFit="1" customWidth="1"/>
    <col min="11786" max="11786" width="3.140625" customWidth="1"/>
    <col min="11789" max="11789" width="3.42578125" customWidth="1"/>
    <col min="11792" max="11792" width="3.42578125" customWidth="1"/>
    <col min="11794" max="11794" width="10.7109375" bestFit="1" customWidth="1"/>
    <col min="11795" max="11795" width="7" customWidth="1"/>
    <col min="11796" max="11796" width="0.85546875" customWidth="1"/>
    <col min="12033" max="12033" width="1.42578125" customWidth="1"/>
    <col min="12035" max="12035" width="12.28515625" customWidth="1"/>
    <col min="12036" max="12036" width="3.42578125" customWidth="1"/>
    <col min="12039" max="12039" width="1.85546875" customWidth="1"/>
    <col min="12040" max="12040" width="10.7109375" bestFit="1" customWidth="1"/>
    <col min="12042" max="12042" width="3.140625" customWidth="1"/>
    <col min="12045" max="12045" width="3.42578125" customWidth="1"/>
    <col min="12048" max="12048" width="3.42578125" customWidth="1"/>
    <col min="12050" max="12050" width="10.7109375" bestFit="1" customWidth="1"/>
    <col min="12051" max="12051" width="7" customWidth="1"/>
    <col min="12052" max="12052" width="0.85546875" customWidth="1"/>
    <col min="12289" max="12289" width="1.42578125" customWidth="1"/>
    <col min="12291" max="12291" width="12.28515625" customWidth="1"/>
    <col min="12292" max="12292" width="3.42578125" customWidth="1"/>
    <col min="12295" max="12295" width="1.85546875" customWidth="1"/>
    <col min="12296" max="12296" width="10.7109375" bestFit="1" customWidth="1"/>
    <col min="12298" max="12298" width="3.140625" customWidth="1"/>
    <col min="12301" max="12301" width="3.42578125" customWidth="1"/>
    <col min="12304" max="12304" width="3.42578125" customWidth="1"/>
    <col min="12306" max="12306" width="10.7109375" bestFit="1" customWidth="1"/>
    <col min="12307" max="12307" width="7" customWidth="1"/>
    <col min="12308" max="12308" width="0.85546875" customWidth="1"/>
    <col min="12545" max="12545" width="1.42578125" customWidth="1"/>
    <col min="12547" max="12547" width="12.28515625" customWidth="1"/>
    <col min="12548" max="12548" width="3.42578125" customWidth="1"/>
    <col min="12551" max="12551" width="1.85546875" customWidth="1"/>
    <col min="12552" max="12552" width="10.7109375" bestFit="1" customWidth="1"/>
    <col min="12554" max="12554" width="3.140625" customWidth="1"/>
    <col min="12557" max="12557" width="3.42578125" customWidth="1"/>
    <col min="12560" max="12560" width="3.42578125" customWidth="1"/>
    <col min="12562" max="12562" width="10.7109375" bestFit="1" customWidth="1"/>
    <col min="12563" max="12563" width="7" customWidth="1"/>
    <col min="12564" max="12564" width="0.85546875" customWidth="1"/>
    <col min="12801" max="12801" width="1.42578125" customWidth="1"/>
    <col min="12803" max="12803" width="12.28515625" customWidth="1"/>
    <col min="12804" max="12804" width="3.42578125" customWidth="1"/>
    <col min="12807" max="12807" width="1.85546875" customWidth="1"/>
    <col min="12808" max="12808" width="10.7109375" bestFit="1" customWidth="1"/>
    <col min="12810" max="12810" width="3.140625" customWidth="1"/>
    <col min="12813" max="12813" width="3.42578125" customWidth="1"/>
    <col min="12816" max="12816" width="3.42578125" customWidth="1"/>
    <col min="12818" max="12818" width="10.7109375" bestFit="1" customWidth="1"/>
    <col min="12819" max="12819" width="7" customWidth="1"/>
    <col min="12820" max="12820" width="0.85546875" customWidth="1"/>
    <col min="13057" max="13057" width="1.42578125" customWidth="1"/>
    <col min="13059" max="13059" width="12.28515625" customWidth="1"/>
    <col min="13060" max="13060" width="3.42578125" customWidth="1"/>
    <col min="13063" max="13063" width="1.85546875" customWidth="1"/>
    <col min="13064" max="13064" width="10.7109375" bestFit="1" customWidth="1"/>
    <col min="13066" max="13066" width="3.140625" customWidth="1"/>
    <col min="13069" max="13069" width="3.42578125" customWidth="1"/>
    <col min="13072" max="13072" width="3.42578125" customWidth="1"/>
    <col min="13074" max="13074" width="10.7109375" bestFit="1" customWidth="1"/>
    <col min="13075" max="13075" width="7" customWidth="1"/>
    <col min="13076" max="13076" width="0.85546875" customWidth="1"/>
    <col min="13313" max="13313" width="1.42578125" customWidth="1"/>
    <col min="13315" max="13315" width="12.28515625" customWidth="1"/>
    <col min="13316" max="13316" width="3.42578125" customWidth="1"/>
    <col min="13319" max="13319" width="1.85546875" customWidth="1"/>
    <col min="13320" max="13320" width="10.7109375" bestFit="1" customWidth="1"/>
    <col min="13322" max="13322" width="3.140625" customWidth="1"/>
    <col min="13325" max="13325" width="3.42578125" customWidth="1"/>
    <col min="13328" max="13328" width="3.42578125" customWidth="1"/>
    <col min="13330" max="13330" width="10.7109375" bestFit="1" customWidth="1"/>
    <col min="13331" max="13331" width="7" customWidth="1"/>
    <col min="13332" max="13332" width="0.85546875" customWidth="1"/>
    <col min="13569" max="13569" width="1.42578125" customWidth="1"/>
    <col min="13571" max="13571" width="12.28515625" customWidth="1"/>
    <col min="13572" max="13572" width="3.42578125" customWidth="1"/>
    <col min="13575" max="13575" width="1.85546875" customWidth="1"/>
    <col min="13576" max="13576" width="10.7109375" bestFit="1" customWidth="1"/>
    <col min="13578" max="13578" width="3.140625" customWidth="1"/>
    <col min="13581" max="13581" width="3.42578125" customWidth="1"/>
    <col min="13584" max="13584" width="3.42578125" customWidth="1"/>
    <col min="13586" max="13586" width="10.7109375" bestFit="1" customWidth="1"/>
    <col min="13587" max="13587" width="7" customWidth="1"/>
    <col min="13588" max="13588" width="0.85546875" customWidth="1"/>
    <col min="13825" max="13825" width="1.42578125" customWidth="1"/>
    <col min="13827" max="13827" width="12.28515625" customWidth="1"/>
    <col min="13828" max="13828" width="3.42578125" customWidth="1"/>
    <col min="13831" max="13831" width="1.85546875" customWidth="1"/>
    <col min="13832" max="13832" width="10.7109375" bestFit="1" customWidth="1"/>
    <col min="13834" max="13834" width="3.140625" customWidth="1"/>
    <col min="13837" max="13837" width="3.42578125" customWidth="1"/>
    <col min="13840" max="13840" width="3.42578125" customWidth="1"/>
    <col min="13842" max="13842" width="10.7109375" bestFit="1" customWidth="1"/>
    <col min="13843" max="13843" width="7" customWidth="1"/>
    <col min="13844" max="13844" width="0.85546875" customWidth="1"/>
    <col min="14081" max="14081" width="1.42578125" customWidth="1"/>
    <col min="14083" max="14083" width="12.28515625" customWidth="1"/>
    <col min="14084" max="14084" width="3.42578125" customWidth="1"/>
    <col min="14087" max="14087" width="1.85546875" customWidth="1"/>
    <col min="14088" max="14088" width="10.7109375" bestFit="1" customWidth="1"/>
    <col min="14090" max="14090" width="3.140625" customWidth="1"/>
    <col min="14093" max="14093" width="3.42578125" customWidth="1"/>
    <col min="14096" max="14096" width="3.42578125" customWidth="1"/>
    <col min="14098" max="14098" width="10.7109375" bestFit="1" customWidth="1"/>
    <col min="14099" max="14099" width="7" customWidth="1"/>
    <col min="14100" max="14100" width="0.85546875" customWidth="1"/>
    <col min="14337" max="14337" width="1.42578125" customWidth="1"/>
    <col min="14339" max="14339" width="12.28515625" customWidth="1"/>
    <col min="14340" max="14340" width="3.42578125" customWidth="1"/>
    <col min="14343" max="14343" width="1.85546875" customWidth="1"/>
    <col min="14344" max="14344" width="10.7109375" bestFit="1" customWidth="1"/>
    <col min="14346" max="14346" width="3.140625" customWidth="1"/>
    <col min="14349" max="14349" width="3.42578125" customWidth="1"/>
    <col min="14352" max="14352" width="3.42578125" customWidth="1"/>
    <col min="14354" max="14354" width="10.7109375" bestFit="1" customWidth="1"/>
    <col min="14355" max="14355" width="7" customWidth="1"/>
    <col min="14356" max="14356" width="0.85546875" customWidth="1"/>
    <col min="14593" max="14593" width="1.42578125" customWidth="1"/>
    <col min="14595" max="14595" width="12.28515625" customWidth="1"/>
    <col min="14596" max="14596" width="3.42578125" customWidth="1"/>
    <col min="14599" max="14599" width="1.85546875" customWidth="1"/>
    <col min="14600" max="14600" width="10.7109375" bestFit="1" customWidth="1"/>
    <col min="14602" max="14602" width="3.140625" customWidth="1"/>
    <col min="14605" max="14605" width="3.42578125" customWidth="1"/>
    <col min="14608" max="14608" width="3.42578125" customWidth="1"/>
    <col min="14610" max="14610" width="10.7109375" bestFit="1" customWidth="1"/>
    <col min="14611" max="14611" width="7" customWidth="1"/>
    <col min="14612" max="14612" width="0.85546875" customWidth="1"/>
    <col min="14849" max="14849" width="1.42578125" customWidth="1"/>
    <col min="14851" max="14851" width="12.28515625" customWidth="1"/>
    <col min="14852" max="14852" width="3.42578125" customWidth="1"/>
    <col min="14855" max="14855" width="1.85546875" customWidth="1"/>
    <col min="14856" max="14856" width="10.7109375" bestFit="1" customWidth="1"/>
    <col min="14858" max="14858" width="3.140625" customWidth="1"/>
    <col min="14861" max="14861" width="3.42578125" customWidth="1"/>
    <col min="14864" max="14864" width="3.42578125" customWidth="1"/>
    <col min="14866" max="14866" width="10.7109375" bestFit="1" customWidth="1"/>
    <col min="14867" max="14867" width="7" customWidth="1"/>
    <col min="14868" max="14868" width="0.85546875" customWidth="1"/>
    <col min="15105" max="15105" width="1.42578125" customWidth="1"/>
    <col min="15107" max="15107" width="12.28515625" customWidth="1"/>
    <col min="15108" max="15108" width="3.42578125" customWidth="1"/>
    <col min="15111" max="15111" width="1.85546875" customWidth="1"/>
    <col min="15112" max="15112" width="10.7109375" bestFit="1" customWidth="1"/>
    <col min="15114" max="15114" width="3.140625" customWidth="1"/>
    <col min="15117" max="15117" width="3.42578125" customWidth="1"/>
    <col min="15120" max="15120" width="3.42578125" customWidth="1"/>
    <col min="15122" max="15122" width="10.7109375" bestFit="1" customWidth="1"/>
    <col min="15123" max="15123" width="7" customWidth="1"/>
    <col min="15124" max="15124" width="0.85546875" customWidth="1"/>
    <col min="15361" max="15361" width="1.42578125" customWidth="1"/>
    <col min="15363" max="15363" width="12.28515625" customWidth="1"/>
    <col min="15364" max="15364" width="3.42578125" customWidth="1"/>
    <col min="15367" max="15367" width="1.85546875" customWidth="1"/>
    <col min="15368" max="15368" width="10.7109375" bestFit="1" customWidth="1"/>
    <col min="15370" max="15370" width="3.140625" customWidth="1"/>
    <col min="15373" max="15373" width="3.42578125" customWidth="1"/>
    <col min="15376" max="15376" width="3.42578125" customWidth="1"/>
    <col min="15378" max="15378" width="10.7109375" bestFit="1" customWidth="1"/>
    <col min="15379" max="15379" width="7" customWidth="1"/>
    <col min="15380" max="15380" width="0.85546875" customWidth="1"/>
    <col min="15617" max="15617" width="1.42578125" customWidth="1"/>
    <col min="15619" max="15619" width="12.28515625" customWidth="1"/>
    <col min="15620" max="15620" width="3.42578125" customWidth="1"/>
    <col min="15623" max="15623" width="1.85546875" customWidth="1"/>
    <col min="15624" max="15624" width="10.7109375" bestFit="1" customWidth="1"/>
    <col min="15626" max="15626" width="3.140625" customWidth="1"/>
    <col min="15629" max="15629" width="3.42578125" customWidth="1"/>
    <col min="15632" max="15632" width="3.42578125" customWidth="1"/>
    <col min="15634" max="15634" width="10.7109375" bestFit="1" customWidth="1"/>
    <col min="15635" max="15635" width="7" customWidth="1"/>
    <col min="15636" max="15636" width="0.85546875" customWidth="1"/>
    <col min="15873" max="15873" width="1.42578125" customWidth="1"/>
    <col min="15875" max="15875" width="12.28515625" customWidth="1"/>
    <col min="15876" max="15876" width="3.42578125" customWidth="1"/>
    <col min="15879" max="15879" width="1.85546875" customWidth="1"/>
    <col min="15880" max="15880" width="10.7109375" bestFit="1" customWidth="1"/>
    <col min="15882" max="15882" width="3.140625" customWidth="1"/>
    <col min="15885" max="15885" width="3.42578125" customWidth="1"/>
    <col min="15888" max="15888" width="3.42578125" customWidth="1"/>
    <col min="15890" max="15890" width="10.7109375" bestFit="1" customWidth="1"/>
    <col min="15891" max="15891" width="7" customWidth="1"/>
    <col min="15892" max="15892" width="0.85546875" customWidth="1"/>
    <col min="16129" max="16129" width="1.42578125" customWidth="1"/>
    <col min="16131" max="16131" width="12.28515625" customWidth="1"/>
    <col min="16132" max="16132" width="3.42578125" customWidth="1"/>
    <col min="16135" max="16135" width="1.85546875" customWidth="1"/>
    <col min="16136" max="16136" width="10.7109375" bestFit="1" customWidth="1"/>
    <col min="16138" max="16138" width="3.140625" customWidth="1"/>
    <col min="16141" max="16141" width="3.42578125" customWidth="1"/>
    <col min="16144" max="16144" width="3.42578125" customWidth="1"/>
    <col min="16146" max="16146" width="10.7109375" bestFit="1" customWidth="1"/>
    <col min="16147" max="16147" width="7" customWidth="1"/>
    <col min="16148" max="16148" width="0.85546875" customWidth="1"/>
  </cols>
  <sheetData>
    <row r="2" spans="2:21" ht="13.5" customHeight="1">
      <c r="F2" s="3"/>
      <c r="G2" s="3"/>
      <c r="H2" s="3"/>
      <c r="I2" s="3"/>
      <c r="J2" s="3"/>
      <c r="K2" s="3"/>
      <c r="L2" s="3"/>
    </row>
    <row r="3" spans="2:21" ht="7.5" customHeight="1">
      <c r="F3" s="3"/>
      <c r="G3" s="3"/>
      <c r="H3" s="4"/>
      <c r="I3" s="4"/>
      <c r="J3" s="4"/>
      <c r="K3" s="4"/>
      <c r="L3" s="3"/>
    </row>
    <row r="4" spans="2:21">
      <c r="F4" s="3"/>
      <c r="G4" s="3"/>
      <c r="H4" s="4"/>
      <c r="I4" s="4"/>
      <c r="J4" s="4"/>
      <c r="K4" s="4"/>
      <c r="L4" s="3"/>
    </row>
    <row r="5" spans="2:21" ht="26.25">
      <c r="E5" s="5"/>
      <c r="F5" s="3"/>
      <c r="G5" s="3"/>
      <c r="H5" s="4"/>
      <c r="I5" s="4"/>
      <c r="J5" s="4"/>
      <c r="K5" s="4"/>
      <c r="L5" s="3"/>
    </row>
    <row r="6" spans="2:21">
      <c r="F6" s="3"/>
      <c r="G6" s="3"/>
      <c r="H6" s="4"/>
      <c r="I6" s="4"/>
      <c r="J6" s="4"/>
      <c r="K6" s="4"/>
      <c r="L6" s="3"/>
    </row>
    <row r="7" spans="2:21">
      <c r="F7" s="3"/>
      <c r="G7" s="3"/>
      <c r="H7" s="4"/>
      <c r="I7" s="4"/>
      <c r="J7" s="4"/>
      <c r="K7" s="4"/>
      <c r="L7" s="3"/>
      <c r="T7" s="3"/>
    </row>
    <row r="8" spans="2:21" ht="30" customHeight="1">
      <c r="D8" s="6" t="s">
        <v>0</v>
      </c>
      <c r="F8" s="3"/>
      <c r="G8" s="3"/>
      <c r="H8" s="4"/>
      <c r="I8" s="4"/>
      <c r="J8" s="4"/>
      <c r="K8" s="4"/>
      <c r="L8" s="3"/>
      <c r="T8" s="3"/>
    </row>
    <row r="9" spans="2:21" ht="10.5" customHeight="1">
      <c r="C9" s="3"/>
      <c r="D9" s="3"/>
      <c r="E9" s="3"/>
      <c r="F9" s="3"/>
      <c r="G9" s="3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T9" s="3"/>
    </row>
    <row r="10" spans="2:21" ht="15" customHeight="1">
      <c r="F10" s="3"/>
      <c r="G10" s="3"/>
      <c r="H10" s="4"/>
      <c r="I10" s="4"/>
      <c r="J10" s="4"/>
      <c r="K10" s="4"/>
      <c r="L10" s="3"/>
      <c r="T10" s="3"/>
    </row>
    <row r="11" spans="2:21">
      <c r="F11" s="3"/>
      <c r="G11" s="3"/>
      <c r="H11" s="3"/>
      <c r="I11" s="3"/>
      <c r="J11" s="3"/>
      <c r="K11" s="3"/>
      <c r="L11" s="3"/>
      <c r="T11" s="3"/>
    </row>
    <row r="12" spans="2:21" ht="15.75" thickBot="1">
      <c r="T12" s="3"/>
    </row>
    <row r="13" spans="2:21" ht="15.75" thickBot="1">
      <c r="B13" s="7"/>
      <c r="C13" s="3"/>
      <c r="D13" s="8"/>
      <c r="E13" s="9" t="s">
        <v>1</v>
      </c>
      <c r="F13" s="10"/>
      <c r="G13" s="10"/>
      <c r="H13" s="11"/>
      <c r="I13" s="12"/>
      <c r="J13" s="13"/>
      <c r="K13" s="12"/>
      <c r="L13" s="14" t="s">
        <v>2</v>
      </c>
      <c r="M13" s="13"/>
      <c r="N13" s="15"/>
      <c r="O13" s="16"/>
      <c r="P13" s="17"/>
      <c r="Q13" s="18" t="s">
        <v>3</v>
      </c>
      <c r="R13" s="3"/>
      <c r="S13" s="19"/>
      <c r="T13" s="20"/>
      <c r="U13" s="21"/>
    </row>
    <row r="14" spans="2:21">
      <c r="B14" s="7"/>
      <c r="C14" s="3"/>
      <c r="D14" s="3"/>
      <c r="E14" s="3"/>
      <c r="F14" s="3"/>
      <c r="G14" s="3"/>
      <c r="H14" s="22"/>
      <c r="I14" s="19"/>
      <c r="J14" s="17"/>
      <c r="K14" s="19"/>
      <c r="L14" s="19"/>
      <c r="M14" s="17"/>
      <c r="N14" s="23"/>
      <c r="O14" s="24"/>
      <c r="P14" s="25"/>
      <c r="Q14" s="3"/>
      <c r="R14" s="3"/>
      <c r="S14" s="19"/>
      <c r="T14" s="20"/>
      <c r="U14" s="21"/>
    </row>
    <row r="15" spans="2:21">
      <c r="B15" s="7"/>
      <c r="C15" s="26"/>
      <c r="D15" s="27"/>
      <c r="E15" s="28" t="s">
        <v>4</v>
      </c>
      <c r="F15" s="29" t="s">
        <v>5</v>
      </c>
      <c r="G15" s="27"/>
      <c r="H15" s="30" t="s">
        <v>6</v>
      </c>
      <c r="I15" s="29" t="s">
        <v>7</v>
      </c>
      <c r="J15" s="31"/>
      <c r="K15" s="32" t="s">
        <v>8</v>
      </c>
      <c r="L15" s="29" t="s">
        <v>7</v>
      </c>
      <c r="M15" s="31"/>
      <c r="N15" s="33" t="s">
        <v>9</v>
      </c>
      <c r="O15" s="29" t="s">
        <v>7</v>
      </c>
      <c r="P15" s="31"/>
      <c r="Q15" s="34" t="s">
        <v>10</v>
      </c>
      <c r="R15" s="29" t="s">
        <v>7</v>
      </c>
      <c r="S15" s="35" t="s">
        <v>11</v>
      </c>
      <c r="T15" s="20"/>
      <c r="U15" s="36" t="s">
        <v>12</v>
      </c>
    </row>
    <row r="16" spans="2:21" ht="21" customHeight="1" thickBot="1">
      <c r="B16" s="37"/>
      <c r="C16" s="38"/>
      <c r="D16" s="19"/>
      <c r="E16" s="39" t="s">
        <v>13</v>
      </c>
      <c r="F16" s="40"/>
      <c r="G16" s="3"/>
      <c r="H16" s="41"/>
      <c r="I16" s="40"/>
      <c r="J16" s="17"/>
      <c r="K16" s="42"/>
      <c r="L16" s="42"/>
      <c r="M16" s="17"/>
      <c r="N16" s="43"/>
      <c r="O16" s="40"/>
      <c r="P16" s="17"/>
      <c r="Q16" s="44"/>
      <c r="R16" s="44"/>
      <c r="S16" s="19"/>
      <c r="T16" s="20"/>
      <c r="U16" s="45"/>
    </row>
    <row r="17" spans="2:22">
      <c r="B17" s="46" t="s">
        <v>14</v>
      </c>
      <c r="C17" s="47"/>
      <c r="D17" s="48" t="s">
        <v>15</v>
      </c>
      <c r="E17" s="49">
        <v>80</v>
      </c>
      <c r="F17" s="50">
        <v>0.68269999999999997</v>
      </c>
      <c r="G17" s="51"/>
      <c r="H17" s="52">
        <v>150</v>
      </c>
      <c r="I17" s="53">
        <f t="shared" ref="I17:I22" si="0">SUM(H17*F17)</f>
        <v>102.405</v>
      </c>
      <c r="J17" s="54">
        <v>2</v>
      </c>
      <c r="K17" s="55">
        <v>115</v>
      </c>
      <c r="L17" s="56">
        <f t="shared" ref="L17:L22" si="1">SUM(K17*F17)</f>
        <v>78.510499999999993</v>
      </c>
      <c r="M17" s="54">
        <v>5</v>
      </c>
      <c r="N17" s="57">
        <v>190</v>
      </c>
      <c r="O17" s="58">
        <f t="shared" ref="O17:O22" si="2">SUM(N17*F17)</f>
        <v>129.71299999999999</v>
      </c>
      <c r="P17" s="54">
        <v>1</v>
      </c>
      <c r="Q17" s="59">
        <f t="shared" ref="Q17:Q22" si="3">SUM(H17+K17+N17)</f>
        <v>455</v>
      </c>
      <c r="R17" s="60">
        <f t="shared" ref="R17:R22" si="4">SUM(Q17*F17)</f>
        <v>310.62849999999997</v>
      </c>
      <c r="S17" s="61">
        <v>1</v>
      </c>
      <c r="T17" s="62">
        <f>SUM(2016-1981)</f>
        <v>35</v>
      </c>
      <c r="U17" s="63" t="s">
        <v>16</v>
      </c>
      <c r="V17" s="64"/>
    </row>
    <row r="18" spans="2:22">
      <c r="B18" s="65" t="s">
        <v>17</v>
      </c>
      <c r="C18" s="66"/>
      <c r="D18" s="48" t="s">
        <v>15</v>
      </c>
      <c r="E18" s="67">
        <v>90</v>
      </c>
      <c r="F18" s="68">
        <v>0.63839999999999997</v>
      </c>
      <c r="G18" s="69"/>
      <c r="H18" s="70">
        <v>205</v>
      </c>
      <c r="I18" s="71">
        <f t="shared" si="0"/>
        <v>130.87199999999999</v>
      </c>
      <c r="J18" s="54">
        <v>1</v>
      </c>
      <c r="K18" s="72">
        <v>157.5</v>
      </c>
      <c r="L18" s="73">
        <f t="shared" si="1"/>
        <v>100.548</v>
      </c>
      <c r="M18" s="74">
        <v>1</v>
      </c>
      <c r="N18" s="57">
        <v>100</v>
      </c>
      <c r="O18" s="58">
        <f t="shared" si="2"/>
        <v>63.839999999999996</v>
      </c>
      <c r="P18" s="54">
        <v>6</v>
      </c>
      <c r="Q18" s="59">
        <f t="shared" si="3"/>
        <v>462.5</v>
      </c>
      <c r="R18" s="75">
        <f t="shared" si="4"/>
        <v>295.26</v>
      </c>
      <c r="S18" s="76">
        <v>2</v>
      </c>
      <c r="T18" s="62">
        <f>SUM(2016-1972)</f>
        <v>44</v>
      </c>
      <c r="U18" s="63" t="s">
        <v>18</v>
      </c>
      <c r="V18" s="64"/>
    </row>
    <row r="19" spans="2:22" ht="15.75">
      <c r="B19" s="65" t="s">
        <v>19</v>
      </c>
      <c r="C19" s="66"/>
      <c r="D19" s="48" t="s">
        <v>15</v>
      </c>
      <c r="E19" s="67">
        <v>110</v>
      </c>
      <c r="F19" s="68">
        <v>0.5887</v>
      </c>
      <c r="G19" s="77"/>
      <c r="H19" s="70">
        <v>170</v>
      </c>
      <c r="I19" s="71">
        <f t="shared" si="0"/>
        <v>100.07899999999999</v>
      </c>
      <c r="J19" s="54">
        <v>3</v>
      </c>
      <c r="K19" s="72">
        <v>140</v>
      </c>
      <c r="L19" s="73">
        <f t="shared" si="1"/>
        <v>82.418000000000006</v>
      </c>
      <c r="M19" s="54">
        <v>4</v>
      </c>
      <c r="N19" s="57">
        <v>170</v>
      </c>
      <c r="O19" s="58">
        <f t="shared" si="2"/>
        <v>100.07899999999999</v>
      </c>
      <c r="P19" s="54">
        <v>3</v>
      </c>
      <c r="Q19" s="59">
        <f t="shared" si="3"/>
        <v>480</v>
      </c>
      <c r="R19" s="60">
        <f t="shared" si="4"/>
        <v>282.57600000000002</v>
      </c>
      <c r="S19" s="61">
        <v>3</v>
      </c>
      <c r="T19" s="78">
        <f>SUM(2016-1968)</f>
        <v>48</v>
      </c>
      <c r="U19" s="63" t="s">
        <v>20</v>
      </c>
      <c r="V19" s="79"/>
    </row>
    <row r="20" spans="2:22">
      <c r="B20" s="46" t="s">
        <v>21</v>
      </c>
      <c r="C20" s="47"/>
      <c r="D20" s="48" t="s">
        <v>15</v>
      </c>
      <c r="E20" s="67">
        <v>76</v>
      </c>
      <c r="F20" s="80">
        <v>0.70609999999999995</v>
      </c>
      <c r="G20" s="51"/>
      <c r="H20" s="70">
        <v>130</v>
      </c>
      <c r="I20" s="71">
        <f t="shared" si="0"/>
        <v>91.792999999999992</v>
      </c>
      <c r="J20" s="54">
        <v>4</v>
      </c>
      <c r="K20" s="72">
        <v>130</v>
      </c>
      <c r="L20" s="73">
        <f t="shared" si="1"/>
        <v>91.792999999999992</v>
      </c>
      <c r="M20" s="74">
        <v>2</v>
      </c>
      <c r="N20" s="57">
        <v>140</v>
      </c>
      <c r="O20" s="58">
        <f t="shared" si="2"/>
        <v>98.853999999999999</v>
      </c>
      <c r="P20" s="54">
        <v>4</v>
      </c>
      <c r="Q20" s="59">
        <f t="shared" si="3"/>
        <v>400</v>
      </c>
      <c r="R20" s="81">
        <f t="shared" si="4"/>
        <v>282.44</v>
      </c>
      <c r="S20" s="82">
        <v>4</v>
      </c>
      <c r="T20" s="78">
        <f>SUM(2016-1971)</f>
        <v>45</v>
      </c>
      <c r="U20" s="63" t="s">
        <v>22</v>
      </c>
      <c r="V20" s="79"/>
    </row>
    <row r="21" spans="2:22" ht="15.75" customHeight="1">
      <c r="B21" s="65" t="s">
        <v>23</v>
      </c>
      <c r="C21" s="83"/>
      <c r="D21" s="84" t="s">
        <v>15</v>
      </c>
      <c r="E21" s="85">
        <v>101</v>
      </c>
      <c r="F21" s="80">
        <v>0.60619999999999996</v>
      </c>
      <c r="G21" s="86"/>
      <c r="H21" s="87">
        <v>130</v>
      </c>
      <c r="I21" s="88">
        <f t="shared" si="0"/>
        <v>78.805999999999997</v>
      </c>
      <c r="J21" s="89">
        <v>6</v>
      </c>
      <c r="K21" s="90">
        <v>110</v>
      </c>
      <c r="L21" s="91">
        <f t="shared" si="1"/>
        <v>66.682000000000002</v>
      </c>
      <c r="M21" s="89">
        <v>8</v>
      </c>
      <c r="N21" s="92">
        <v>200</v>
      </c>
      <c r="O21" s="93">
        <f t="shared" si="2"/>
        <v>121.24</v>
      </c>
      <c r="P21" s="89">
        <v>2</v>
      </c>
      <c r="Q21" s="94">
        <f t="shared" si="3"/>
        <v>440</v>
      </c>
      <c r="R21" s="81">
        <f t="shared" si="4"/>
        <v>266.72800000000001</v>
      </c>
      <c r="S21" s="95">
        <v>5</v>
      </c>
      <c r="T21" s="96">
        <f>SUM(2016-1976)</f>
        <v>40</v>
      </c>
      <c r="U21" s="63" t="s">
        <v>24</v>
      </c>
      <c r="V21" s="79"/>
    </row>
    <row r="22" spans="2:22" ht="13.5" customHeight="1">
      <c r="B22" s="46" t="s">
        <v>25</v>
      </c>
      <c r="C22" s="47"/>
      <c r="D22" s="48" t="s">
        <v>15</v>
      </c>
      <c r="E22" s="67">
        <v>102</v>
      </c>
      <c r="F22" s="80">
        <v>0.60389999999999999</v>
      </c>
      <c r="G22" s="51"/>
      <c r="H22" s="70">
        <v>135</v>
      </c>
      <c r="I22" s="71">
        <f t="shared" si="0"/>
        <v>81.526499999999999</v>
      </c>
      <c r="J22" s="54">
        <v>5</v>
      </c>
      <c r="K22" s="72">
        <v>130</v>
      </c>
      <c r="L22" s="73">
        <f t="shared" si="1"/>
        <v>78.507000000000005</v>
      </c>
      <c r="M22" s="54">
        <v>6</v>
      </c>
      <c r="N22" s="57">
        <v>150</v>
      </c>
      <c r="O22" s="58">
        <f t="shared" si="2"/>
        <v>90.584999999999994</v>
      </c>
      <c r="P22" s="54">
        <v>5</v>
      </c>
      <c r="Q22" s="59">
        <f t="shared" si="3"/>
        <v>415</v>
      </c>
      <c r="R22" s="81">
        <f t="shared" si="4"/>
        <v>250.61849999999998</v>
      </c>
      <c r="S22" s="82">
        <v>6</v>
      </c>
      <c r="T22" s="62">
        <f>SUM(2016-1971)</f>
        <v>45</v>
      </c>
      <c r="U22" s="63" t="s">
        <v>22</v>
      </c>
    </row>
    <row r="23" spans="2:22" ht="13.5" customHeight="1">
      <c r="B23" s="46"/>
      <c r="C23" s="47"/>
      <c r="D23" s="48"/>
      <c r="E23" s="67"/>
      <c r="F23" s="80"/>
      <c r="G23" s="51"/>
      <c r="H23" s="70"/>
      <c r="I23" s="71"/>
      <c r="J23" s="54"/>
      <c r="K23" s="72"/>
      <c r="L23" s="73"/>
      <c r="M23" s="54"/>
      <c r="N23" s="57"/>
      <c r="O23" s="58"/>
      <c r="P23" s="54"/>
      <c r="Q23" s="59"/>
      <c r="R23" s="97"/>
      <c r="S23" s="82"/>
      <c r="T23" s="62"/>
      <c r="U23" s="63"/>
    </row>
    <row r="24" spans="2:22">
      <c r="B24" s="65" t="s">
        <v>26</v>
      </c>
      <c r="C24" s="66"/>
      <c r="D24" s="48" t="s">
        <v>15</v>
      </c>
      <c r="E24" s="67">
        <v>86</v>
      </c>
      <c r="F24" s="68">
        <v>0.65400000000000003</v>
      </c>
      <c r="G24" s="98"/>
      <c r="H24" s="70"/>
      <c r="I24" s="71"/>
      <c r="J24" s="54"/>
      <c r="K24" s="72">
        <v>130</v>
      </c>
      <c r="L24" s="73">
        <f>SUM(K24*F24)</f>
        <v>85.02000000000001</v>
      </c>
      <c r="M24" s="74">
        <v>3</v>
      </c>
      <c r="N24" s="70"/>
      <c r="O24" s="58"/>
      <c r="P24" s="54"/>
      <c r="Q24" s="59"/>
      <c r="R24" s="99"/>
      <c r="S24" s="100"/>
      <c r="T24" s="62">
        <f>SUM(2016-1961)</f>
        <v>55</v>
      </c>
      <c r="U24" s="63" t="s">
        <v>27</v>
      </c>
    </row>
    <row r="25" spans="2:22">
      <c r="B25" s="101" t="s">
        <v>28</v>
      </c>
      <c r="C25" s="102"/>
      <c r="D25" s="48" t="s">
        <v>15</v>
      </c>
      <c r="E25" s="67">
        <v>90</v>
      </c>
      <c r="F25" s="68">
        <v>0.63839999999999997</v>
      </c>
      <c r="G25" s="98"/>
      <c r="H25" s="70"/>
      <c r="I25" s="71"/>
      <c r="J25" s="54"/>
      <c r="K25" s="72">
        <v>117.5</v>
      </c>
      <c r="L25" s="73">
        <f>SUM(K25*F25)</f>
        <v>75.012</v>
      </c>
      <c r="M25" s="54">
        <v>7</v>
      </c>
      <c r="N25" s="70"/>
      <c r="O25" s="71"/>
      <c r="P25" s="54"/>
      <c r="Q25" s="59"/>
      <c r="R25" s="99"/>
      <c r="S25" s="82"/>
      <c r="T25" s="62">
        <f>SUM(2016-1940)</f>
        <v>76</v>
      </c>
      <c r="U25" s="103" t="s">
        <v>29</v>
      </c>
    </row>
    <row r="26" spans="2:22" ht="16.5" thickBot="1">
      <c r="B26" s="104" t="s">
        <v>30</v>
      </c>
      <c r="C26" s="105"/>
      <c r="D26" s="48" t="s">
        <v>15</v>
      </c>
      <c r="E26" s="106">
        <v>68.3</v>
      </c>
      <c r="F26" s="107">
        <v>0.75780000000000003</v>
      </c>
      <c r="G26" s="77"/>
      <c r="H26" s="108"/>
      <c r="I26" s="109"/>
      <c r="J26" s="54"/>
      <c r="K26" s="110">
        <v>75</v>
      </c>
      <c r="L26" s="111">
        <f>SUM(K26*F26)</f>
        <v>56.835000000000001</v>
      </c>
      <c r="M26" s="54">
        <v>9</v>
      </c>
      <c r="N26" s="112"/>
      <c r="O26" s="113"/>
      <c r="P26" s="54"/>
      <c r="Q26" s="114"/>
      <c r="R26" s="115"/>
      <c r="S26" s="82"/>
      <c r="T26" s="62">
        <f>SUM(2016-1955)</f>
        <v>61</v>
      </c>
      <c r="U26" s="116" t="s">
        <v>31</v>
      </c>
    </row>
    <row r="27" spans="2:22">
      <c r="U27" s="117"/>
    </row>
    <row r="28" spans="2:22">
      <c r="B28" s="118"/>
      <c r="C28" s="119"/>
      <c r="D28" s="120" t="s">
        <v>32</v>
      </c>
      <c r="E28" s="121"/>
      <c r="F28" s="122"/>
      <c r="G28" s="69"/>
      <c r="H28" s="123"/>
      <c r="I28" s="124"/>
      <c r="J28" s="31"/>
      <c r="K28" s="34" t="s">
        <v>8</v>
      </c>
      <c r="L28" s="29" t="s">
        <v>7</v>
      </c>
      <c r="M28" s="31"/>
      <c r="N28" s="33"/>
      <c r="O28" s="124"/>
      <c r="P28" s="31"/>
      <c r="Q28" s="34"/>
      <c r="R28" s="124"/>
      <c r="S28" s="35" t="s">
        <v>11</v>
      </c>
      <c r="T28" s="20"/>
      <c r="U28" s="125"/>
    </row>
    <row r="29" spans="2:22" ht="18" customHeight="1" thickBot="1">
      <c r="B29" s="118"/>
      <c r="C29" s="126"/>
      <c r="D29" s="126"/>
      <c r="E29" s="127" t="s">
        <v>13</v>
      </c>
      <c r="F29" s="126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9"/>
      <c r="S29" s="128"/>
      <c r="T29" s="130"/>
      <c r="U29" s="36" t="s">
        <v>12</v>
      </c>
    </row>
    <row r="30" spans="2:22">
      <c r="B30" s="131" t="s">
        <v>26</v>
      </c>
      <c r="C30" s="132"/>
      <c r="D30" s="48" t="s">
        <v>15</v>
      </c>
      <c r="E30" s="49">
        <v>86</v>
      </c>
      <c r="F30" s="133">
        <v>0.65400000000000003</v>
      </c>
      <c r="G30" s="98"/>
      <c r="H30" s="52"/>
      <c r="I30" s="53"/>
      <c r="J30" s="54"/>
      <c r="K30" s="55">
        <v>130</v>
      </c>
      <c r="L30" s="56">
        <f>SUM(K30*F30)</f>
        <v>85.02000000000001</v>
      </c>
      <c r="M30" s="54">
        <v>1</v>
      </c>
      <c r="N30" s="52"/>
      <c r="O30" s="134"/>
      <c r="P30" s="54"/>
      <c r="Q30" s="135"/>
      <c r="R30" s="136"/>
      <c r="S30" s="100"/>
      <c r="T30" s="62">
        <f>SUM(2016-1961)</f>
        <v>55</v>
      </c>
      <c r="U30" s="63" t="s">
        <v>27</v>
      </c>
    </row>
    <row r="31" spans="2:22">
      <c r="B31" s="101" t="s">
        <v>28</v>
      </c>
      <c r="C31" s="102"/>
      <c r="D31" s="48" t="s">
        <v>15</v>
      </c>
      <c r="E31" s="67">
        <v>90</v>
      </c>
      <c r="F31" s="68">
        <v>0.63839999999999997</v>
      </c>
      <c r="G31" s="98"/>
      <c r="H31" s="70"/>
      <c r="I31" s="71"/>
      <c r="J31" s="54"/>
      <c r="K31" s="72">
        <v>117.5</v>
      </c>
      <c r="L31" s="73">
        <f>SUM(K31*F31)</f>
        <v>75.012</v>
      </c>
      <c r="M31" s="54">
        <v>2</v>
      </c>
      <c r="N31" s="70"/>
      <c r="O31" s="71"/>
      <c r="P31" s="54"/>
      <c r="Q31" s="137"/>
      <c r="R31" s="138"/>
      <c r="S31" s="82"/>
      <c r="T31" s="62">
        <f>SUM(2016-1940)</f>
        <v>76</v>
      </c>
      <c r="U31" s="103" t="s">
        <v>29</v>
      </c>
    </row>
    <row r="32" spans="2:22" ht="15" customHeight="1" thickBot="1">
      <c r="B32" s="104" t="s">
        <v>30</v>
      </c>
      <c r="C32" s="105"/>
      <c r="D32" s="48" t="s">
        <v>15</v>
      </c>
      <c r="E32" s="106">
        <v>68.3</v>
      </c>
      <c r="F32" s="107">
        <v>0.75780000000000003</v>
      </c>
      <c r="G32" s="77"/>
      <c r="H32" s="108"/>
      <c r="I32" s="109"/>
      <c r="J32" s="54"/>
      <c r="K32" s="110">
        <v>75</v>
      </c>
      <c r="L32" s="111">
        <f>SUM(K32*F32)</f>
        <v>56.835000000000001</v>
      </c>
      <c r="M32" s="54">
        <v>3</v>
      </c>
      <c r="N32" s="112"/>
      <c r="O32" s="113"/>
      <c r="P32" s="54"/>
      <c r="Q32" s="139"/>
      <c r="R32" s="140"/>
      <c r="S32" s="82"/>
      <c r="T32" s="62">
        <f>SUM(2016-1955)</f>
        <v>61</v>
      </c>
      <c r="U32" s="116" t="s">
        <v>31</v>
      </c>
    </row>
    <row r="33" spans="2:21">
      <c r="U33"/>
    </row>
    <row r="34" spans="2:21">
      <c r="B34"/>
      <c r="U34"/>
    </row>
    <row r="35" spans="2:21">
      <c r="B35"/>
      <c r="U35"/>
    </row>
    <row r="36" spans="2:21">
      <c r="B36"/>
      <c r="U36"/>
    </row>
    <row r="37" spans="2:21">
      <c r="B37"/>
      <c r="U37"/>
    </row>
    <row r="38" spans="2:21">
      <c r="B38"/>
      <c r="U38"/>
    </row>
    <row r="39" spans="2:21" ht="6" customHeight="1">
      <c r="B39"/>
      <c r="U39"/>
    </row>
    <row r="40" spans="2:21">
      <c r="B40"/>
      <c r="U40"/>
    </row>
    <row r="41" spans="2:21">
      <c r="B41"/>
      <c r="U41"/>
    </row>
    <row r="42" spans="2:21" ht="3.75" customHeight="1">
      <c r="B42"/>
      <c r="U42"/>
    </row>
    <row r="43" spans="2:21">
      <c r="B43"/>
      <c r="U43"/>
    </row>
    <row r="44" spans="2:21">
      <c r="B44"/>
      <c r="U44"/>
    </row>
    <row r="45" spans="2:21">
      <c r="B45"/>
      <c r="U45"/>
    </row>
    <row r="46" spans="2:21">
      <c r="B46"/>
      <c r="U46"/>
    </row>
    <row r="47" spans="2:21">
      <c r="B47"/>
      <c r="U47"/>
    </row>
    <row r="48" spans="2:21">
      <c r="B48"/>
      <c r="U48"/>
    </row>
    <row r="49" spans="2:21">
      <c r="B49"/>
      <c r="U49"/>
    </row>
    <row r="50" spans="2:21">
      <c r="B50"/>
      <c r="U50"/>
    </row>
    <row r="51" spans="2:21">
      <c r="B51"/>
      <c r="U51"/>
    </row>
    <row r="52" spans="2:21">
      <c r="B52"/>
      <c r="U52"/>
    </row>
    <row r="53" spans="2:21">
      <c r="B53"/>
      <c r="U53"/>
    </row>
    <row r="54" spans="2:21">
      <c r="B54"/>
      <c r="U54"/>
    </row>
    <row r="55" spans="2:21">
      <c r="B55"/>
      <c r="U55"/>
    </row>
    <row r="56" spans="2:21">
      <c r="B56"/>
      <c r="U56"/>
    </row>
    <row r="57" spans="2:21">
      <c r="B57"/>
      <c r="U57"/>
    </row>
    <row r="58" spans="2:21">
      <c r="B58"/>
      <c r="U58"/>
    </row>
    <row r="59" spans="2:21">
      <c r="B59"/>
      <c r="U59"/>
    </row>
    <row r="60" spans="2:21">
      <c r="B60"/>
      <c r="U60"/>
    </row>
    <row r="61" spans="2:21">
      <c r="B61"/>
      <c r="U61"/>
    </row>
    <row r="62" spans="2:21">
      <c r="B62"/>
      <c r="U62"/>
    </row>
    <row r="63" spans="2:21">
      <c r="B63"/>
      <c r="U63"/>
    </row>
    <row r="64" spans="2:21">
      <c r="B64"/>
      <c r="U64"/>
    </row>
    <row r="65" spans="2:21">
      <c r="B65"/>
      <c r="U65"/>
    </row>
    <row r="66" spans="2:21">
      <c r="B66"/>
      <c r="U66"/>
    </row>
    <row r="67" spans="2:21">
      <c r="B67"/>
      <c r="U67"/>
    </row>
    <row r="68" spans="2:21">
      <c r="B68"/>
      <c r="U68"/>
    </row>
    <row r="69" spans="2:21">
      <c r="B69"/>
      <c r="U69"/>
    </row>
    <row r="70" spans="2:21">
      <c r="B70"/>
      <c r="U70"/>
    </row>
    <row r="71" spans="2:21">
      <c r="B71"/>
      <c r="U71"/>
    </row>
    <row r="72" spans="2:21">
      <c r="B72"/>
      <c r="U72"/>
    </row>
    <row r="73" spans="2:21">
      <c r="B73"/>
      <c r="U73"/>
    </row>
    <row r="74" spans="2:21">
      <c r="B74"/>
      <c r="U74"/>
    </row>
    <row r="75" spans="2:21">
      <c r="B75"/>
      <c r="U75"/>
    </row>
    <row r="76" spans="2:21">
      <c r="B76"/>
      <c r="U76"/>
    </row>
    <row r="77" spans="2:21">
      <c r="B77"/>
      <c r="U77"/>
    </row>
    <row r="78" spans="2:21">
      <c r="B78"/>
      <c r="U78"/>
    </row>
    <row r="79" spans="2:21">
      <c r="B79"/>
      <c r="U79"/>
    </row>
    <row r="80" spans="2:21">
      <c r="B80"/>
      <c r="U80"/>
    </row>
    <row r="81" spans="2:21">
      <c r="B81"/>
      <c r="U81"/>
    </row>
    <row r="82" spans="2:21">
      <c r="B82"/>
      <c r="U82"/>
    </row>
    <row r="83" spans="2:21">
      <c r="B83"/>
      <c r="U83"/>
    </row>
    <row r="84" spans="2:21">
      <c r="B84"/>
      <c r="U84"/>
    </row>
    <row r="85" spans="2:21">
      <c r="B85"/>
      <c r="U85"/>
    </row>
    <row r="86" spans="2:21">
      <c r="B86"/>
      <c r="U86"/>
    </row>
    <row r="87" spans="2:21">
      <c r="B87"/>
      <c r="U87"/>
    </row>
    <row r="88" spans="2:21">
      <c r="B88"/>
      <c r="U88"/>
    </row>
    <row r="89" spans="2:21">
      <c r="B89"/>
      <c r="U89"/>
    </row>
    <row r="90" spans="2:21">
      <c r="B90"/>
      <c r="U90"/>
    </row>
    <row r="91" spans="2:21">
      <c r="B91"/>
      <c r="U91"/>
    </row>
    <row r="92" spans="2:21">
      <c r="B92"/>
      <c r="U92"/>
    </row>
    <row r="93" spans="2:21">
      <c r="B93"/>
      <c r="U93"/>
    </row>
    <row r="94" spans="2:21">
      <c r="B94"/>
      <c r="U94"/>
    </row>
    <row r="95" spans="2:21">
      <c r="B95"/>
      <c r="U95"/>
    </row>
    <row r="96" spans="2:21">
      <c r="B96"/>
      <c r="U96"/>
    </row>
    <row r="97" spans="2:21">
      <c r="B97"/>
      <c r="U97"/>
    </row>
    <row r="98" spans="2:21">
      <c r="B98"/>
      <c r="U98"/>
    </row>
    <row r="99" spans="2:21">
      <c r="B99"/>
      <c r="U99"/>
    </row>
    <row r="100" spans="2:21">
      <c r="B100"/>
      <c r="U100"/>
    </row>
    <row r="101" spans="2:21">
      <c r="B101"/>
      <c r="U101"/>
    </row>
    <row r="102" spans="2:21">
      <c r="B102"/>
      <c r="U102"/>
    </row>
    <row r="103" spans="2:21">
      <c r="B103"/>
      <c r="U103"/>
    </row>
    <row r="104" spans="2:21">
      <c r="B104"/>
      <c r="U104"/>
    </row>
    <row r="105" spans="2:21">
      <c r="B105"/>
      <c r="U105"/>
    </row>
    <row r="106" spans="2:21">
      <c r="B106"/>
      <c r="U106"/>
    </row>
    <row r="107" spans="2:21">
      <c r="B107"/>
      <c r="U107"/>
    </row>
    <row r="108" spans="2:21">
      <c r="B108"/>
      <c r="U108"/>
    </row>
    <row r="109" spans="2:21">
      <c r="B109"/>
      <c r="U109"/>
    </row>
    <row r="110" spans="2:21">
      <c r="B110"/>
      <c r="U110"/>
    </row>
    <row r="111" spans="2:21">
      <c r="B111"/>
      <c r="U111"/>
    </row>
    <row r="112" spans="2:21">
      <c r="B112"/>
      <c r="U112"/>
    </row>
    <row r="113" spans="2:21">
      <c r="B113"/>
      <c r="U113"/>
    </row>
    <row r="114" spans="2:21">
      <c r="B114"/>
      <c r="U114"/>
    </row>
    <row r="115" spans="2:21">
      <c r="B115"/>
      <c r="U115"/>
    </row>
    <row r="116" spans="2:21">
      <c r="B116"/>
      <c r="U116"/>
    </row>
    <row r="117" spans="2:21">
      <c r="B117"/>
      <c r="U117"/>
    </row>
    <row r="118" spans="2:21">
      <c r="B118"/>
      <c r="U118"/>
    </row>
    <row r="119" spans="2:21">
      <c r="B119"/>
      <c r="U119"/>
    </row>
  </sheetData>
  <pageMargins left="0" right="0" top="0" bottom="0" header="0.31496062992125984" footer="0.31496062992125984"/>
  <pageSetup paperSize="9" scale="90" orientation="landscape" r:id="rId1"/>
  <ignoredErrors>
    <ignoredError sqref="D17:D32" numberStoredAsText="1"/>
    <ignoredError sqref="T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2016-12-18T19:43:07Z</cp:lastPrinted>
  <dcterms:created xsi:type="dcterms:W3CDTF">2016-12-18T19:41:23Z</dcterms:created>
  <dcterms:modified xsi:type="dcterms:W3CDTF">2016-12-18T19:44:45Z</dcterms:modified>
</cp:coreProperties>
</file>